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7GpLGc6nydacmu7g0EGuuu-2Re1k-_Rx\Facturación\Presupuestos\CuencaSolar\"/>
    </mc:Choice>
  </mc:AlternateContent>
  <bookViews>
    <workbookView xWindow="0" yWindow="0" windowWidth="28800" windowHeight="12180"/>
  </bookViews>
  <sheets>
    <sheet name="Cálculo baterías" sheetId="1" r:id="rId1"/>
    <sheet name="Baterías 12V" sheetId="2" r:id="rId2"/>
    <sheet name="Baterías 24V" sheetId="3" r:id="rId3"/>
    <sheet name="Baterías 48V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4" l="1"/>
  <c r="J6" i="4"/>
  <c r="J7" i="4"/>
  <c r="J5" i="4"/>
  <c r="J4" i="3"/>
  <c r="J5" i="3"/>
  <c r="D24" i="1" l="1"/>
  <c r="D23" i="1"/>
  <c r="D22" i="1"/>
  <c r="D21" i="1"/>
  <c r="D20" i="1"/>
  <c r="D19" i="1"/>
  <c r="D18" i="1"/>
  <c r="D17" i="1"/>
  <c r="B16" i="1"/>
  <c r="D16" i="1" s="1"/>
  <c r="D15" i="1"/>
  <c r="D14" i="1"/>
  <c r="D13" i="1"/>
  <c r="B12" i="1"/>
  <c r="D12" i="1" s="1"/>
  <c r="D11" i="1"/>
  <c r="D10" i="1"/>
  <c r="D9" i="1"/>
  <c r="D8" i="1"/>
  <c r="D7" i="1"/>
  <c r="D6" i="1"/>
  <c r="D5" i="1"/>
  <c r="D4" i="1"/>
  <c r="D3" i="1"/>
  <c r="D2" i="1"/>
  <c r="E26" i="1" l="1"/>
  <c r="I26" i="1" s="1"/>
  <c r="K26" i="1" l="1"/>
  <c r="J26" i="1"/>
  <c r="H26" i="1"/>
  <c r="G26" i="1"/>
</calcChain>
</file>

<file path=xl/sharedStrings.xml><?xml version="1.0" encoding="utf-8"?>
<sst xmlns="http://schemas.openxmlformats.org/spreadsheetml/2006/main" count="562" uniqueCount="264">
  <si>
    <t>Consumo</t>
  </si>
  <si>
    <t>Electrodoméstico</t>
  </si>
  <si>
    <t>Potencia</t>
  </si>
  <si>
    <t>Horas de uso</t>
  </si>
  <si>
    <t>Vitrocerámica</t>
  </si>
  <si>
    <t>Horno</t>
  </si>
  <si>
    <t>Calentador</t>
  </si>
  <si>
    <t>Bombillas</t>
  </si>
  <si>
    <t>Frigo A++</t>
  </si>
  <si>
    <t>Televisión</t>
  </si>
  <si>
    <t>Bomba riego</t>
  </si>
  <si>
    <t>Lavadora A+++</t>
  </si>
  <si>
    <t>Ordenador portatil</t>
  </si>
  <si>
    <t>Reserva</t>
  </si>
  <si>
    <t>Frigo A+</t>
  </si>
  <si>
    <t>Lavadora</t>
  </si>
  <si>
    <t>Microondas</t>
  </si>
  <si>
    <t>Calentador 50L</t>
  </si>
  <si>
    <t>Bomba</t>
  </si>
  <si>
    <t>Aire acondicionado</t>
  </si>
  <si>
    <t>Foco LED 200W</t>
  </si>
  <si>
    <t>Planchas del pelo</t>
  </si>
  <si>
    <t>Secador</t>
  </si>
  <si>
    <t>Radiador</t>
  </si>
  <si>
    <t>Lavavajillas</t>
  </si>
  <si>
    <t>Otros</t>
  </si>
  <si>
    <t>Ah (48V)</t>
  </si>
  <si>
    <t>Ah (24V)</t>
  </si>
  <si>
    <t>Ah (12V)</t>
  </si>
  <si>
    <t>Litio</t>
  </si>
  <si>
    <t>Litio 24V</t>
  </si>
  <si>
    <t>Litio 48V</t>
  </si>
  <si>
    <t xml:space="preserve">Pack 12V 6 x Baterías 4 OPZS 200 308Ah C100 - 12V Estacionarias </t>
  </si>
  <si>
    <t xml:space="preserve">Pack 12V 6 x Baterías 5 OPZS 250 380Ah C100 - 12V Estacionarias </t>
  </si>
  <si>
    <t xml:space="preserve">Pack 12V 6 x Baterías 6 OPZS 300 466Ah C100 - 12V Estacionarias </t>
  </si>
  <si>
    <t xml:space="preserve">Pack 12V 6 x Baterías 5 OPZS 350 570Ah C100 - 12V Estacionarias </t>
  </si>
  <si>
    <t xml:space="preserve">Pack 12V 6 x Baterías 6 OPZS 420 682Ah C100 - 12V Estacionarias </t>
  </si>
  <si>
    <t xml:space="preserve">Pack 12V 6 x Baterías 7 OPZS 490 775Ah C100 - 12V Estacionarias </t>
  </si>
  <si>
    <t xml:space="preserve">Pack 12V 6 x Baterías 6 OPZS 600 997Ah C100 - 12V Estacionarias </t>
  </si>
  <si>
    <t xml:space="preserve">Pack 12V 6 x Baterías 8 OPZS 800 1319Ah C100 - 12V Estacionarias </t>
  </si>
  <si>
    <t xml:space="preserve">Pack 12V 6 x Baterías 10 OPZS 1000 1643Ah C100 - 12V Estacionarias </t>
  </si>
  <si>
    <t xml:space="preserve">Pack 12V 6 x Baterías 12 OPZS 1200 1970Ah C100 - 12V Estacionarias </t>
  </si>
  <si>
    <t xml:space="preserve">Pack 12V 6 x Baterías 12 OPZS 1500 2292Ah C100 - 12V Estacionarias </t>
  </si>
  <si>
    <t xml:space="preserve">Pack 12V 6 x Baterías 16 OPZS 2000 3060Ah C100 - 12V Estacionarias </t>
  </si>
  <si>
    <t>Capacidad C100</t>
  </si>
  <si>
    <t>Enlace</t>
  </si>
  <si>
    <t>https://cuencasolar.es/producto/pack-6x-bateria-solar-4-opzs-200-308ah-c100-2v-estacionaria-upower/</t>
  </si>
  <si>
    <t>https://cuencasolar.es/producto/pack-6x-bateria-solar-5-opzs-250-380ah-c100-2v-estacionaria-upower/</t>
  </si>
  <si>
    <t>https://cuencasolar.es/producto/pack-6x-bateria-solar-6-opzs-300-466ah-c100-2v-estacionaria-upower/</t>
  </si>
  <si>
    <t>https://cuencasolar.es/producto/pack-6x-bateria-solar-7-opzs-490-775ah-c100-2v-estacionaria-upower/</t>
  </si>
  <si>
    <t>https://cuencasolar.es/producto/pack-6x-bateria-solar-6-opzs-600-997ah-c100-2v-estacionaria-upower/</t>
  </si>
  <si>
    <t>https://cuencasolar.es/producto/pack-6x-bateria-solar-8-opzs-800-1319ah-c100-2v-estacionaria-upower/</t>
  </si>
  <si>
    <t>https://cuencasolar.es/producto/pack-6x-bateria-solar-12-opzs-1200-1970ah-c100-2v-estacionaria-upower/</t>
  </si>
  <si>
    <t>https://cuencasolar.es/producto/pack-6x-bateria-solar-5-opzs-250-380ah-c100-2v-estacionaria-upower-2/</t>
  </si>
  <si>
    <t>https://cuencasolar.es/producto/pack-6x-bateria-solar-6-opzs-420-682ah-c100-2v-estacionarias-upower/</t>
  </si>
  <si>
    <t>https://cuencasolar.es/producto/bateria-solar-10-opzs-1000-1643ah-c100-2v-estacionaria-upower-pack-12/</t>
  </si>
  <si>
    <t>https://cuencasolar.es/producto/bateria-solar-12-opzs-1500-2292ah-c100-2v-estacionarias-upower-2/</t>
  </si>
  <si>
    <t>https://cuencasolar.es/producto/pack-6x-bateria-solar-16-opzs-2000-3060ah-c100-2v-estacionarias-upower/</t>
  </si>
  <si>
    <t>Opciones plomo alta calidad 12V</t>
  </si>
  <si>
    <t>OPCIONES PLOMO 12V</t>
  </si>
  <si>
    <t xml:space="preserve"> </t>
  </si>
  <si>
    <t>Opciones plomo económico 12V</t>
  </si>
  <si>
    <t>Pack 12V 6 x Baterias estacionarias translucidas 3 UOPzS 265 392Ah C120 2V</t>
  </si>
  <si>
    <t>Pack 12V 6 x Baterias estacionarias translucidas 4 UOPzS 353 503Ah C120 2V</t>
  </si>
  <si>
    <t>Pack 12V 6 x Baterias estacionarias translucidas 5 UOPzS 442 605Ah C120 2V</t>
  </si>
  <si>
    <t>Pack 12V 6 x Baterias estacionarias translucidas 4 UOPzS 500 721Ah C120 2V</t>
  </si>
  <si>
    <t>Pack 12V 6 x Baterias estacionarias translucidas 5 UOPzS 625 860Ah C120 2V</t>
  </si>
  <si>
    <t>Pack 12V 6 x Baterias estacionarias translucidas 6 UOPzS 750 969Ah C120 2V</t>
  </si>
  <si>
    <t>Pack 12V 6 x Baterias estacionarias translucidas 8 UOPzS 1000 1380Ah C120 2V</t>
  </si>
  <si>
    <t>https://cuencasolar.es/producto/pack-6x-baterias-solares-estacionarias-translucidas-3-uopzs-265-392ah-c120-2v-upower/</t>
  </si>
  <si>
    <t>https://cuencasolar.es/producto/pack-6x-baterias-solares-estacionarias-translucidas-4-uopzs-353-503ah-c120-2v-upower/</t>
  </si>
  <si>
    <t>https://cuencasolar.es/producto/pack-6x-baterias-solares-estacionarias-translucidas-5-uopzs-442-605ah-c120-2v-upower/</t>
  </si>
  <si>
    <t>https://cuencasolar.es/producto/pack-6x-baterias-solares-estacionarias-translucidas-4-uopzs-500-721ah-c120-2v-upower/</t>
  </si>
  <si>
    <t>https://cuencasolar.es/producto/pack-6x-baterias-solares-estacionarias-translucidas-5-uopzs-625-860ah-c120-2v-upower/</t>
  </si>
  <si>
    <t>https://cuencasolar.es/producto/pack-6x-baterias-solares-estacionarias-translucidas-6-uopzs-750-969ah-c120-2v-upower/</t>
  </si>
  <si>
    <t>https://cuencasolar.es/producto/pack-6x-baterias-solares-estacionarias-translucidas-8-uopzs-1000-1380ah-c120-2v-upower/</t>
  </si>
  <si>
    <t>Plomo y gel</t>
  </si>
  <si>
    <t>Opciones gel 12V</t>
  </si>
  <si>
    <t>OPCIONES GEL 12V</t>
  </si>
  <si>
    <t xml:space="preserve">Pack 12V 6 x Baterías GEL 4 OPZV 200 306Ah C100 2V Estacionarias </t>
  </si>
  <si>
    <t xml:space="preserve">Pack 12V 6 x Baterías GEL 5 OPZV 250 380Ah C100 2V Estacionarias </t>
  </si>
  <si>
    <t xml:space="preserve">Pack 12V 6 x Baterías GEL 5 OPZV 350 530Ah C100 2V Estacionarias </t>
  </si>
  <si>
    <t xml:space="preserve">Pack 12V 6 x Baterías GEL 6 OPZV 420 640Ah C100 2V Estacionarias </t>
  </si>
  <si>
    <t xml:space="preserve">Pack 12V 6 x Baterías GEL 7 OPZV 490 750Ah C100 2V Estacionarias </t>
  </si>
  <si>
    <t xml:space="preserve">Pack 12V 6 x Baterías GEL 6 OPZV 600 910Ah C100 2V Estacionarias </t>
  </si>
  <si>
    <t xml:space="preserve">Pack 12V 6 x Baterías GEL 8 OPZV 800 1220Ah C100 2V Estacionarias </t>
  </si>
  <si>
    <t xml:space="preserve">Pack 12V 6 x Baterías GEL 10 OPZV 1000 1530Ah C100 2V Estacionarias </t>
  </si>
  <si>
    <t xml:space="preserve">Pack 12V 6 x Baterías GEL 12 OPZV 1200 1794Ah C100 2V Estacionarias </t>
  </si>
  <si>
    <t xml:space="preserve">Pack 12V 6 x Baterías GEL 12 OPZV 1500 2106Ah C100 2V Estacionarias </t>
  </si>
  <si>
    <t xml:space="preserve">Pack 12V 6 x Baterías GEL 16 OPzV 2000 2808Ah C100 2V Estacionarias </t>
  </si>
  <si>
    <t xml:space="preserve">Pack 12V 6 x Baterías GEL 20 OPZV 2500 3510Ah C100 2V Estacionarias </t>
  </si>
  <si>
    <t xml:space="preserve">Pack 12V 6 x Baterías GEL 24 OPZV 3000 4212Ah C100 2V Estacionarias </t>
  </si>
  <si>
    <t>https://cuencasolar.es/producto/pack-6-baterias-gel-4-opzv-200-306ah-c100-2v-estacionarias/</t>
  </si>
  <si>
    <t>https://cuencasolar.es/producto/pack-6-baterias-gel-5-opzv-250-380ah-c100-2v-estacionarias/</t>
  </si>
  <si>
    <t>https://cuencasolar.es/producto/pack-6-baterias-gel-5-opzv-350-530ah-c100-2v-estacionarias/</t>
  </si>
  <si>
    <t>https://cuencasolar.es/producto/pack-6-baterias-gel-6-opzv-420-640ah-c100-2v-estacionarias/</t>
  </si>
  <si>
    <t>https://cuencasolar.es/producto/pack-6-baterias-gel-7-opzv-490-750ah-c100-2v-estacionarias/</t>
  </si>
  <si>
    <t>https://cuencasolar.es/producto/pack-6-baterias-gel-6-opzv-600-910ah-c100-2v-estacionarias/</t>
  </si>
  <si>
    <t>https://cuencasolar.es/producto/pack-6x-baterias-gel-8-opzv-800-1220ah-c100-2v-estacionarias/</t>
  </si>
  <si>
    <t>https://cuencasolar.es/producto/pack-6-x-baterias-gel-10-opzv-1000-1530ah-c100-2v-estacionarias/</t>
  </si>
  <si>
    <t>https://cuencasolar.es/producto/pack-6-baterias-gel-12-opzv-1200-1794ah-c100-2v-estacionarias/</t>
  </si>
  <si>
    <t>https://cuencasolar.es/producto/pack-6-baterias-gel-12-opzv-1500-2106ah-c100-2v-estacionarias/</t>
  </si>
  <si>
    <t>https://cuencasolar.es/producto/pack-6-baterias-gel-16-opzv-2000-2808ah-c100-2v-estacionarias/</t>
  </si>
  <si>
    <t>https://cuencasolar.es/producto/pack-6-baterias-gel-20-opzv-2500-3510ah-c100-2v-estacionarias/</t>
  </si>
  <si>
    <t>https://cuencasolar.es/producto/pack-6-baterias-gel-24-opzv-3000-4212ah-c100-2v-estacionarias/</t>
  </si>
  <si>
    <t>Consumo
diario (Wh)</t>
  </si>
  <si>
    <t>OPCIONES PLOMO 24V</t>
  </si>
  <si>
    <t>Opciones plomo alta calidad 24V</t>
  </si>
  <si>
    <t xml:space="preserve">Pack 24V 12 x Baterías 4 OPZS 200 308Ah C100 - 24V Estacionarias </t>
  </si>
  <si>
    <t xml:space="preserve">Pack 24V 12 x Baterías 5 OPZS 250 380Ah C100 - 24V Estacionarias </t>
  </si>
  <si>
    <t xml:space="preserve">Pack 24V 12 x Baterías 6 OPZS 300 466Ah C100 - 24V Estacionarias </t>
  </si>
  <si>
    <t xml:space="preserve">Pack 24V 12 x Baterías 5 OPZS 350 570Ah C100 - 24V Estacionarias </t>
  </si>
  <si>
    <t xml:space="preserve">Pack 24V 12 x Baterías 6 OPZS 420 682Ah C100 - 24V Estacionarias </t>
  </si>
  <si>
    <t xml:space="preserve">Pack 24V 12 x Baterías 7 OPZS 490 775Ah C100 - 24V Estacionarias </t>
  </si>
  <si>
    <t xml:space="preserve">Pack 24V 12 x Baterías 6 OPZS 600 997Ah C100 - 24V Estacionarias </t>
  </si>
  <si>
    <t xml:space="preserve">Pack 24V 12 x Baterías 8 OPZS 800 1319Ah C100 - 24V Estacionarias </t>
  </si>
  <si>
    <t xml:space="preserve">Pack 24V 12 x Baterías 10 OPZS 1000 1643Ah C100 - 24V Estacionarias </t>
  </si>
  <si>
    <t xml:space="preserve">Pack 24V 12 x Baterías 12 OPZS 1200 1970Ah C100 - 24V Estacionarias </t>
  </si>
  <si>
    <t xml:space="preserve">Pack 24V 12 x Baterías 12 OPZS 1500 2292Ah C100 - 24V Estacionarias </t>
  </si>
  <si>
    <t xml:space="preserve">Pack 24V 12 x Baterías 16 OPZS 2000 3060Ah C100 - 24V Estacionarias </t>
  </si>
  <si>
    <t>https://cuencasolar.es/producto/pack-12x-bateria-solar-4-opzs-200-308ah-c100-2v-estacionaria-upower/</t>
  </si>
  <si>
    <t>https://cuencasolar.es/producto/pack-12x-bateria-solar-5-opzs-250-380ah-c100-2v-estacionaria-upower/</t>
  </si>
  <si>
    <t>https://cuencasolar.es/producto/pack-12x-bateria-solar-6-opzs-300-466ah-c100-2v-estacionaria-upower/</t>
  </si>
  <si>
    <t>https://cuencasolar.es/producto/pack-12x-bateria-solar-7-opzs-490-775ah-c100-2v-estacionaria-upower/</t>
  </si>
  <si>
    <t>https://cuencasolar.es/producto/pack-12x-bateria-solar-6-opzs-600-997ah-c100-2v-estacionaria-upower/</t>
  </si>
  <si>
    <t>https://cuencasolar.es/producto/pack-12x-bateria-solar-8-opzs-800-1319ah-c100-2v-estacionaria-upower/</t>
  </si>
  <si>
    <t>https://cuencasolar.es/producto/pack-12x-bateria-solar-12-opzs-1200-1970ah-c100-2v-estacionaria-upower/</t>
  </si>
  <si>
    <t>https://cuencasolar.es/producto/pack-12x-bateria-solar-5-opzs-250-380ah-c100-2v-estacionaria-upower-2/</t>
  </si>
  <si>
    <t>https://cuencasolar.es/producto/pack-12x-bateria-solar-6-opzs-420-682ah-c100-2v-estacionarias-upower/</t>
  </si>
  <si>
    <t>https://cuencasolar.es/producto/pack-12x-bateria-solar-12-opzs-1500-2292ah-c100-2v-estacionarias-upower/</t>
  </si>
  <si>
    <t>https://cuencasolar.es/producto/pack-12x-bateria-solar-16-opzs-2000-3060ah-c100-2v-estacionarias-upower/</t>
  </si>
  <si>
    <t>Opciones plomo económico 24V</t>
  </si>
  <si>
    <t>Pack 24V 12 x Baterias estacionarias translucidas 3 UOPzS 265 392Ah C120 2V</t>
  </si>
  <si>
    <t>Pack 24V 12 x Baterias estacionarias translucidas 4 UOPzS 353 503Ah C120 2V</t>
  </si>
  <si>
    <t>Pack 24V 12 x Baterias estacionarias translucidas 5 UOPzS 442 605Ah C120 2V</t>
  </si>
  <si>
    <t>Pack 24V 12 x Baterias estacionarias translucidas 4 UOPzS 500 721Ah C120 2V</t>
  </si>
  <si>
    <t>Pack 24V 12 x Baterias estacionarias translucidas 5 UOPzS 625 860Ah C120 2V</t>
  </si>
  <si>
    <t>Pack 24V 12 x Baterias estacionarias translucidas 6 UOPzS 750 969Ah C120 2V</t>
  </si>
  <si>
    <t>Pack 24V 12 x Baterias estacionarias translucidas 8 UOPzS 1000 1380Ah C120 2V</t>
  </si>
  <si>
    <t>https://cuencasolar.es/producto/pack-12x-baterias-solares-estacionarias-translucidas-3-uopzs-265-392ah-c120-2v-upower/</t>
  </si>
  <si>
    <t>https://cuencasolar.es/producto/pack-12x-baterias-solares-estacionarias-translucidas-4-uopzs-353-503ah-c120-2v-upower/</t>
  </si>
  <si>
    <t>https://cuencasolar.es/producto/pack-12x-baterias-solares-estacionarias-translucidas-5-uopzs-442-605ah-c120-2v-upower/</t>
  </si>
  <si>
    <t>https://cuencasolar.es/producto/pack-12x-baterias-solares-estacionarias-translucidas-4-uopzs-500-721ah-c120-2v-upower/</t>
  </si>
  <si>
    <t>https://cuencasolar.es/producto/pack-12x-baterias-solares-estacionarias-translucidas-5-uopzs-625-860ah-c120-2v-upower/</t>
  </si>
  <si>
    <t>https://cuencasolar.es/producto/pack-12x-baterias-solares-estacionarias-translucidas-6-uopzs-750-969ah-c120-2v-upower/</t>
  </si>
  <si>
    <t>https://cuencasolar.es/producto/pack-12x-baterias-solares-estacionarias-translucidas-8-uopzs-1000-1380ah-c120-2v-upower/</t>
  </si>
  <si>
    <t>OPCIONES GEL 24V</t>
  </si>
  <si>
    <t xml:space="preserve">Pack 24V 12 x Baterías GEL 4 OPZV 200 306Ah C100 2V Estacionarias </t>
  </si>
  <si>
    <t xml:space="preserve">Pack 24V 12 x Baterías GEL 5 OPZV 250 380Ah C100 2V Estacionarias </t>
  </si>
  <si>
    <t xml:space="preserve">Pack 24V 12 x Baterías GEL 5 OPZV 350 530Ah C100 2V Estacionarias </t>
  </si>
  <si>
    <t xml:space="preserve">Pack 24V 12 x Baterías GEL 6 OPZV 420 640Ah C100 2V Estacionarias </t>
  </si>
  <si>
    <t xml:space="preserve">Pack 24V 12 x Baterías GEL 7 OPZV 490 750Ah C100 2V Estacionarias </t>
  </si>
  <si>
    <t xml:space="preserve">Pack 24V 12 x Baterías GEL 6 OPZV 600 910Ah C100 2V Estacionarias </t>
  </si>
  <si>
    <t xml:space="preserve">Pack 24V 12 x Baterías GEL 8 OPZV 800 1220Ah C100 2V Estacionarias </t>
  </si>
  <si>
    <t xml:space="preserve">Pack 24V 12 x Baterías GEL 10 OPZV 1000 1530Ah C100 2V Estacionarias </t>
  </si>
  <si>
    <t xml:space="preserve">Pack 24V 12 x Baterías GEL 12 OPZV 1200 1794Ah C100 2V Estacionarias </t>
  </si>
  <si>
    <t xml:space="preserve">Pack 24V 12 x Baterías GEL 12 OPZV 1500 2106Ah C100 2V Estacionarias </t>
  </si>
  <si>
    <t xml:space="preserve">Pack 24V 12 x Baterías GEL 16 OPzV 2000 2808Ah C100 2V Estacionarias </t>
  </si>
  <si>
    <t xml:space="preserve">Pack 24V 12 x Baterías GEL 20 OPZV 2500 3510Ah C100 2V Estacionarias </t>
  </si>
  <si>
    <t xml:space="preserve">Pack 24V 12 x Baterías GEL 24 OPZV 3000 4212Ah C100 2V Estacionarias </t>
  </si>
  <si>
    <t>https://cuencasolar.es/producto/pack-12-x-baterias-gel-4-opzv-200-306ah-c100-2v-estacionarias/</t>
  </si>
  <si>
    <t>https://cuencasolar.es/producto/pack-12-baterias-gel-5-opzv-250-380ah-c100-2v-estacionarias/</t>
  </si>
  <si>
    <t>https://cuencasolar.es/producto/pack-12-baterias-gel-5-opzv-350-530ah-c100-2v-estacionarias/</t>
  </si>
  <si>
    <t>https://cuencasolar.es/producto/pack-12-baterias-gel-6-opzv-420-640ah-c100-2v-estacionarias/</t>
  </si>
  <si>
    <t>https://cuencasolar.es/producto/pack-12-baterias-gel-7-opzv-490-750ah-c100-2v-estacionarias/</t>
  </si>
  <si>
    <t>https://cuencasolar.es/producto/pack-12-baterias-gel-6-opzv-600-910ah-c100-2v-estacionarias/</t>
  </si>
  <si>
    <t>https://cuencasolar.es/producto/pack-12x-baterias-gel-8-opzv-800-1220ah-c100-2v-estacionarias/</t>
  </si>
  <si>
    <t>https://cuencasolar.es/producto/pack-12-x-baterias-gel-10-opzv-1000-1530ah-c100-2v-estacionarias/</t>
  </si>
  <si>
    <t>https://cuencasolar.es/producto/pack-12-baterias-gel-12-opzv-1200-1794ah-c100-2v-estacionarias/</t>
  </si>
  <si>
    <t>https://cuencasolar.es/producto/pack-12-baterias-gel-12-opzv-1500-2106ah-c100-2v-estacionarias/</t>
  </si>
  <si>
    <t>https://cuencasolar.es/producto/pack-12-baterias-gel-16-opzv-2000-2808ah-c100-2v-estacionarias/</t>
  </si>
  <si>
    <t>https://cuencasolar.es/producto/pack-12-baterias-gel-20-opzv-2500-3510ah-c100-2v-estacionarias/</t>
  </si>
  <si>
    <t>https://cuencasolar.es/producto/pack-12-baterias-gel-24-opzv-3000-4212ah-c100-2v-estacionarias/</t>
  </si>
  <si>
    <t>OPCIONES LITIO 24V</t>
  </si>
  <si>
    <t>Capacidad Wh</t>
  </si>
  <si>
    <t>Modulo de Litio 24V 2800Wh Pylontech UP2500</t>
  </si>
  <si>
    <t>Pack 4 x Modulo de Litio 24V 2800Wh Pylontech UP2500</t>
  </si>
  <si>
    <t>Pack 8 x Modulo de Litio 24V 2800Wh Pylontech UP2500</t>
  </si>
  <si>
    <t>https://cuencasolar.es/producto/bateria-de-litio-24v-2800wh-modulo-pylontech-up2500/</t>
  </si>
  <si>
    <t>https://cuencasolar.es/producto/pack4-bateria-de-litio-24v-2800wh-modulo-pylontech-up2500/</t>
  </si>
  <si>
    <t>https://cuencasolar.es/producto/pack8-bateria-de-litio-24v-2800wh-modulo-pylontech-up2500/</t>
  </si>
  <si>
    <t>OPCIONES PLOMO 48V</t>
  </si>
  <si>
    <t>Opciones plomo alta calidad 48V</t>
  </si>
  <si>
    <t xml:space="preserve">Pack 48V 24 x Baterías 4 OPZS 200 308Ah C100 - 12V Estacionarias </t>
  </si>
  <si>
    <t xml:space="preserve">Pack 48V 24 x Baterías 5 OPZS 250 380Ah C100 - 12V Estacionarias </t>
  </si>
  <si>
    <t xml:space="preserve">Pack 48V 24 x Baterías 6 OPZS 300 466Ah C100 - 12V Estacionarias </t>
  </si>
  <si>
    <t xml:space="preserve">Pack 48V 24 x Baterías 5 OPZS 350 570Ah C100 - 12V Estacionarias </t>
  </si>
  <si>
    <t xml:space="preserve">Pack 48V 24 x Baterías 6 OPZS 420 682Ah C100 - 12V Estacionarias </t>
  </si>
  <si>
    <t xml:space="preserve">Pack 48V 24 x Baterías 7 OPZS 490 775Ah C100 - 12V Estacionarias </t>
  </si>
  <si>
    <t xml:space="preserve">Pack 48V 24 x Baterías 6 OPZS 600 997Ah C100 - 12V Estacionarias </t>
  </si>
  <si>
    <t xml:space="preserve">Pack 48V 24 x Baterías 8 OPZS 800 1319Ah C100 - 12V Estacionarias </t>
  </si>
  <si>
    <t xml:space="preserve">Pack 48V 24 x Baterías 10 OPZS 1000 1643Ah C100 - 12V Estacionarias </t>
  </si>
  <si>
    <t xml:space="preserve">Pack 48V 24 x Baterías 12 OPZS 1200 1970Ah C100 - 12V Estacionarias </t>
  </si>
  <si>
    <t xml:space="preserve">Pack 48V 24 x Baterías 12 OPZS 1500 2292Ah C100 - 12V Estacionarias </t>
  </si>
  <si>
    <t xml:space="preserve">Pack 48V 24 x Baterías 16 OPZS 2000 3060Ah C100 - 12V Estacionarias </t>
  </si>
  <si>
    <t>https://cuencasolar.es/producto/pack-24x-bateria-solar-4-opzs-200-308ah-c100-2v-estacionaria-upower/</t>
  </si>
  <si>
    <t>https://cuencasolar.es/producto/pack-24x-bateria-solar-5-opzs-250-380ah-c100-2v-estacionaria-upower/</t>
  </si>
  <si>
    <t>https://cuencasolar.es/producto/pack-24x-bateria-solar-6-opzs-300-466ah-c100-2v-estacionaria-upower/</t>
  </si>
  <si>
    <t>https://cuencasolar.es/producto/pack-24x-bateria-solar-5-opzs-350-570ah-c100-2v-estacionaria-upower/</t>
  </si>
  <si>
    <t>https://cuencasolar.es/producto/pack-24x-bateria-solar-7-opzs-490-775ah-c100-2v-estacionaria-upower/</t>
  </si>
  <si>
    <t>https://cuencasolar.es/producto/pack-24x-bateria-solar-6-opzs-600-997ah-c100-2v-estacionaria-upower/</t>
  </si>
  <si>
    <t>https://cuencasolar.es/producto/pack-24x-bateria-solar-8-opzs-800-1319ah-c100-2v-estacionaria-upower/</t>
  </si>
  <si>
    <t>https://cuencasolar.es/producto/pack-24x-bateria-solar-10-opzs-1000-1643ah-c100-2v-estacionaria-upower/</t>
  </si>
  <si>
    <t>https://cuencasolar.es/producto/pack-24x-bateria-solar-12-opzs-1200-1970ah-c100-2v-estacionaria-upower/</t>
  </si>
  <si>
    <t>https://cuencasolar.es/producto/pack-24x-bateria-solar-6-opzs-420-682ah-c100-2v-estacionarias-upower/</t>
  </si>
  <si>
    <t>https://cuencasolar.es/producto/pack-24x-bateria-solar-12-opzs-1500-2292ah-c100-2v-estacionarias-upower/</t>
  </si>
  <si>
    <t>https://cuencasolar.es/producto/pack-24x-bateria-solar-16-opzs-2000-3060ah-c100-2v-estacionarias-upower/</t>
  </si>
  <si>
    <t>Opciones plomo económico 48V</t>
  </si>
  <si>
    <t>Pack 48V 24 x Baterias estacionarias translucidas 3 UOPzS 265 392Ah C120 2V</t>
  </si>
  <si>
    <t>Pack 48V 24 x Baterias estacionarias translucidas 4 UOPzS 353 503Ah C120 2V</t>
  </si>
  <si>
    <t>Pack 48V 24 x Baterias estacionarias translucidas 5 UOPzS 442 605Ah C120 2V</t>
  </si>
  <si>
    <t>Pack 48V 24 x Baterias estacionarias translucidas 4 UOPzS 500 721Ah C120 2V</t>
  </si>
  <si>
    <t>Pack 48V 24 x Baterias estacionarias translucidas 5 UOPzS 625 860Ah C120 2V</t>
  </si>
  <si>
    <t>Pack 48V 24 x Baterias estacionarias translucidas 6 UOPzS 750 969Ah C120 2V</t>
  </si>
  <si>
    <t>Pack 48V 24 x Baterias estacionarias translucidas 8 UOPzS 1000 1380Ah C120 2V</t>
  </si>
  <si>
    <t>https://cuencasolar.es/producto/pack-24x-baterias-solares-estacionarias-translucidas-3-uopzs-265-392ah-c120-2v-upower/</t>
  </si>
  <si>
    <t>https://cuencasolar.es/producto/pack-24x-baterias-solares-estacionarias-translucidas-4-uopzs-353-503ah-c120-2v-upower/</t>
  </si>
  <si>
    <t>https://cuencasolar.es/producto/pack-24x-baterias-solares-estacionarias-translucidas-5-uopzs-442-605ah-c120-2v-upower/</t>
  </si>
  <si>
    <t>https://cuencasolar.es/producto/pack-24x-baterias-solares-estacionarias-translucidas-4-uopzs-500-721ah-c120-2v-upower/</t>
  </si>
  <si>
    <t>https://cuencasolar.es/producto/pack-24x-baterias-solares-estacionarias-translucidas-5-uopzs-625-860ah-c120-2v-upower/</t>
  </si>
  <si>
    <t>https://cuencasolar.es/producto/pack-24x-baterias-solares-estacionarias-translucidas-6-uopzs-750-969ah-c120-2v-upower/</t>
  </si>
  <si>
    <t>https://cuencasolar.es/producto/pack-24x-baterias-solares-estacionarias-translucidas-8-uopzs-1000-1380ah-c120-2v-upower/</t>
  </si>
  <si>
    <t>OPCIONES GEL 48V</t>
  </si>
  <si>
    <t xml:space="preserve">Pack 48V 24 x Baterías GEL 4 OPZV 200 306Ah C100 2V Estacionarias </t>
  </si>
  <si>
    <t xml:space="preserve">Pack 48V 24 x Baterías GEL 5 OPZV 250 380Ah C100 2V Estacionarias </t>
  </si>
  <si>
    <t xml:space="preserve">Pack 48V 24 x Baterías GEL 5 OPZV 350 530Ah C100 2V Estacionarias </t>
  </si>
  <si>
    <t xml:space="preserve">Pack 48V 24 x Baterías GEL 6 OPZV 420 640Ah C100 2V Estacionarias </t>
  </si>
  <si>
    <t xml:space="preserve">Pack 48V 24 x Baterías GEL 7 OPZV 490 750Ah C100 2V Estacionarias </t>
  </si>
  <si>
    <t xml:space="preserve">Pack 48V 24 x Baterías GEL 6 OPZV 600 910Ah C100 2V Estacionarias </t>
  </si>
  <si>
    <t xml:space="preserve">Pack 48V 24 x Baterías GEL 8 OPZV 800 1220Ah C100 2V Estacionarias </t>
  </si>
  <si>
    <t xml:space="preserve">Pack 48V 24 x Baterías GEL 10 OPZV 1000 1530Ah C100 2V Estacionarias </t>
  </si>
  <si>
    <t xml:space="preserve">Pack 48V 24 x Baterías GEL 12 OPZV 1200 1794Ah C100 2V Estacionarias </t>
  </si>
  <si>
    <t xml:space="preserve">Pack 48V 24 x Baterías GEL 12 OPZV 1500 2106Ah C100 2V Estacionarias </t>
  </si>
  <si>
    <t xml:space="preserve">Pack 48V 24 x Baterías GEL 16 OPzV 2000 2808Ah C100 2V Estacionarias </t>
  </si>
  <si>
    <t xml:space="preserve">Pack 48V 24 x Baterías GEL 20 OPZV 2500 3510Ah C100 2V Estacionarias </t>
  </si>
  <si>
    <t xml:space="preserve">Pack 48V 24 x Baterías GEL 24 OPZV 3000 4212Ah C100 2V Estacionarias </t>
  </si>
  <si>
    <t>https://cuencasolar.es/producto/pack-24-baterias-gel-4-opzv-200-306ah-c100-2v-estacionarias/</t>
  </si>
  <si>
    <t>https://cuencasolar.es/producto/pack-24-baterias-gel-5-opzv-250-380ah-c100-2v-estacionarias/</t>
  </si>
  <si>
    <t>https://cuencasolar.es/producto/pack-24-baterias-gel-5-opzv-350-530ah-c100-2v-estacionarias/</t>
  </si>
  <si>
    <t>https://cuencasolar.es/producto/pack-24-baterias-gel-6-opzv-420-640ah-c100-2v-estacionarias/</t>
  </si>
  <si>
    <t>https://cuencasolar.es/producto/pack-24-baterias-gel-7-opzv-490-750ah-c100-2v-estacionarias/</t>
  </si>
  <si>
    <t>https://cuencasolar.es/producto/pack-24-baterias-gel-6-opzv-600-910ah-c100-2v-estacionarias/</t>
  </si>
  <si>
    <t>https://cuencasolar.es/producto/pack-24-baterias-gel-8-opzv-800-1220ah-c100-2v-estacionarias/</t>
  </si>
  <si>
    <t>https://cuencasolar.es/producto/pack-24-x-baterias-gel-10-opzv-1000-1530ah-c100-2v-estacionarias/</t>
  </si>
  <si>
    <t>https://cuencasolar.es/producto/pack-24-baterias-gel-12-opzv-1200-1794ah-c100-2v-estacionarias/</t>
  </si>
  <si>
    <t>https://cuencasolar.es/producto/pack-24-baterias-gel-12-opzv-1500-2106ah-c100-2v-estacionarias/</t>
  </si>
  <si>
    <t>https://cuencasolar.es/producto/pack-24-baterias-gel-16-opzv-2000-2808ah-c100-2v-estacionarias/</t>
  </si>
  <si>
    <t>https://cuencasolar.es/producto/pack-24-baterias-gel-20-opzv-2500-3510ah-c100-2v-estacionarias/</t>
  </si>
  <si>
    <t>https://cuencasolar.es/producto/pack-24-baterias-gel-24-opzv-3000-4212ah-c100-2v-estacionarias/</t>
  </si>
  <si>
    <t>Opciones gel 48V</t>
  </si>
  <si>
    <t>Opciones litio 48V</t>
  </si>
  <si>
    <t>Modulo de Litio 48V 3550Wh Pylontech US3000</t>
  </si>
  <si>
    <t>Pack 4 x Modulo de Litio 48V 3550Wh Pylontech US3000</t>
  </si>
  <si>
    <t>Pack 8 x Modulo de Litio 48V 3550Wh Pylontech US3000</t>
  </si>
  <si>
    <t>https://cuencasolar.es/producto/modulo-de-litio-48v-3600wh-pylontech/</t>
  </si>
  <si>
    <t>https://cuencasolar.es/producto/pack-4x-bateria-de-litio-48v-3600wh-modulo-pylontech-us3000c/</t>
  </si>
  <si>
    <t>https://cuencasolar.es/producto/pack-8x-bateria-de-litio-48v-3600wh-modulo-pylontech-us3000c/</t>
  </si>
  <si>
    <t>Modulo de Litio 48V 4800Wh Pylontech US5000</t>
  </si>
  <si>
    <t>Pack 4 x Modulo de Litio 48V 4800Wh Pylontech US5000</t>
  </si>
  <si>
    <t>Pack 8 x Modulo de Litio 48V 4800Wh Pylontech US5000</t>
  </si>
  <si>
    <t>https://cuencasolar.es/producto/bateria-de-litio-48v-4800wh-modulo-pylontech-us5000/</t>
  </si>
  <si>
    <t>https://cuencasolar.es/producto/pack4-bateria-de-litio-48v-4800wh-modulo-pylontech-us5000/</t>
  </si>
  <si>
    <t>https://cuencasolar.es/producto/pack8-bateria-de-litio-48v-4800wh-modulo-pylontech-us5000/</t>
  </si>
  <si>
    <t>Opciones gel 24V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</si>
</sst>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1" applyFont="1" applyAlignment="1">
      <alignment horizontal="center" vertical="center"/>
    </xf>
    <xf numFmtId="0" fontId="1" fillId="2" borderId="0" xfId="1"/>
    <xf numFmtId="0" fontId="1" fillId="2" borderId="0" xfId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/>
    <xf numFmtId="0" fontId="5" fillId="0" borderId="1" xfId="2" applyBorder="1"/>
    <xf numFmtId="0" fontId="4" fillId="0" borderId="1" xfId="0" applyFont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0" xfId="2"/>
    <xf numFmtId="0" fontId="2" fillId="0" borderId="3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4" xfId="0" applyBorder="1"/>
    <xf numFmtId="0" fontId="0" fillId="0" borderId="0" xfId="0" applyBorder="1"/>
    <xf numFmtId="0" fontId="5" fillId="0" borderId="1" xfId="2" applyFill="1" applyBorder="1"/>
    <xf numFmtId="3" fontId="0" fillId="0" borderId="1" xfId="0" applyNumberFormat="1" applyBorder="1"/>
    <xf numFmtId="0" fontId="2" fillId="0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cuencasolar.es/producto/pack-6x-baterias-solares-estacionarias-translucidas-3-uopzs-265-392ah-c120-2v-upower/" TargetMode="External"/><Relationship Id="rId18" Type="http://schemas.openxmlformats.org/officeDocument/2006/relationships/hyperlink" Target="https://cuencasolar.es/producto/pack-6x-baterias-solares-estacionarias-translucidas-6-uopzs-750-969ah-c120-2v-upower/" TargetMode="External"/><Relationship Id="rId26" Type="http://schemas.openxmlformats.org/officeDocument/2006/relationships/hyperlink" Target="https://cuencasolar.es/producto/pack-6x-baterias-gel-8-opzv-800-1220ah-c100-2v-estacionarias/" TargetMode="External"/><Relationship Id="rId3" Type="http://schemas.openxmlformats.org/officeDocument/2006/relationships/hyperlink" Target="https://cuencasolar.es/producto/pack-6x-bateria-solar-6-opzs-300-466ah-c100-2v-estacionaria-upower/" TargetMode="External"/><Relationship Id="rId21" Type="http://schemas.openxmlformats.org/officeDocument/2006/relationships/hyperlink" Target="https://cuencasolar.es/producto/pack-6-baterias-gel-5-opzv-250-380ah-c100-2v-estacionarias/" TargetMode="External"/><Relationship Id="rId7" Type="http://schemas.openxmlformats.org/officeDocument/2006/relationships/hyperlink" Target="https://cuencasolar.es/producto/pack-6x-bateria-solar-6-opzs-600-997ah-c100-2v-estacionaria-upower/" TargetMode="External"/><Relationship Id="rId12" Type="http://schemas.openxmlformats.org/officeDocument/2006/relationships/hyperlink" Target="https://cuencasolar.es/producto/pack-6x-bateria-solar-16-opzs-2000-3060ah-c100-2v-estacionarias-upower/" TargetMode="External"/><Relationship Id="rId17" Type="http://schemas.openxmlformats.org/officeDocument/2006/relationships/hyperlink" Target="https://cuencasolar.es/producto/pack-6x-baterias-solares-estacionarias-translucidas-5-uopzs-625-860ah-c120-2v-upower/" TargetMode="External"/><Relationship Id="rId25" Type="http://schemas.openxmlformats.org/officeDocument/2006/relationships/hyperlink" Target="https://cuencasolar.es/producto/pack-6-baterias-gel-6-opzv-600-910ah-c100-2v-estacionarias/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s://cuencasolar.es/producto/pack-6x-bateria-solar-5-opzs-250-380ah-c100-2v-estacionaria-upower/" TargetMode="External"/><Relationship Id="rId16" Type="http://schemas.openxmlformats.org/officeDocument/2006/relationships/hyperlink" Target="https://cuencasolar.es/producto/pack-6x-baterias-solares-estacionarias-translucidas-4-uopzs-500-721ah-c120-2v-upower/" TargetMode="External"/><Relationship Id="rId20" Type="http://schemas.openxmlformats.org/officeDocument/2006/relationships/hyperlink" Target="https://cuencasolar.es/producto/pack-6-baterias-gel-4-opzv-200-306ah-c100-2v-estacionarias/" TargetMode="External"/><Relationship Id="rId29" Type="http://schemas.openxmlformats.org/officeDocument/2006/relationships/hyperlink" Target="https://cuencasolar.es/producto/pack-6-baterias-gel-12-opzv-1500-2106ah-c100-2v-estacionarias/" TargetMode="External"/><Relationship Id="rId1" Type="http://schemas.openxmlformats.org/officeDocument/2006/relationships/hyperlink" Target="https://cuencasolar.es/producto/pack-6x-bateria-solar-4-opzs-200-308ah-c100-2v-estacionaria-upower/" TargetMode="External"/><Relationship Id="rId6" Type="http://schemas.openxmlformats.org/officeDocument/2006/relationships/hyperlink" Target="https://cuencasolar.es/producto/pack-6x-bateria-solar-7-opzs-490-775ah-c100-2v-estacionaria-upower/" TargetMode="External"/><Relationship Id="rId11" Type="http://schemas.openxmlformats.org/officeDocument/2006/relationships/hyperlink" Target="https://cuencasolar.es/producto/bateria-solar-12-opzs-1500-2292ah-c100-2v-estacionarias-upower-2/" TargetMode="External"/><Relationship Id="rId24" Type="http://schemas.openxmlformats.org/officeDocument/2006/relationships/hyperlink" Target="https://cuencasolar.es/producto/pack-6-baterias-gel-7-opzv-490-750ah-c100-2v-estacionarias/" TargetMode="External"/><Relationship Id="rId32" Type="http://schemas.openxmlformats.org/officeDocument/2006/relationships/hyperlink" Target="https://cuencasolar.es/producto/pack-6-baterias-gel-24-opzv-3000-4212ah-c100-2v-estacionarias/" TargetMode="External"/><Relationship Id="rId5" Type="http://schemas.openxmlformats.org/officeDocument/2006/relationships/hyperlink" Target="https://cuencasolar.es/producto/pack-6x-bateria-solar-6-opzs-420-682ah-c100-2v-estacionarias-upower/" TargetMode="External"/><Relationship Id="rId15" Type="http://schemas.openxmlformats.org/officeDocument/2006/relationships/hyperlink" Target="https://cuencasolar.es/producto/pack-6x-baterias-solares-estacionarias-translucidas-5-uopzs-442-605ah-c120-2v-upower/" TargetMode="External"/><Relationship Id="rId23" Type="http://schemas.openxmlformats.org/officeDocument/2006/relationships/hyperlink" Target="https://cuencasolar.es/producto/pack-6-baterias-gel-6-opzv-420-640ah-c100-2v-estacionarias/" TargetMode="External"/><Relationship Id="rId28" Type="http://schemas.openxmlformats.org/officeDocument/2006/relationships/hyperlink" Target="https://cuencasolar.es/producto/pack-6-baterias-gel-12-opzv-1200-1794ah-c100-2v-estacionarias/" TargetMode="External"/><Relationship Id="rId10" Type="http://schemas.openxmlformats.org/officeDocument/2006/relationships/hyperlink" Target="https://cuencasolar.es/producto/pack-6x-bateria-solar-12-opzs-1200-1970ah-c100-2v-estacionaria-upower/" TargetMode="External"/><Relationship Id="rId19" Type="http://schemas.openxmlformats.org/officeDocument/2006/relationships/hyperlink" Target="https://cuencasolar.es/producto/pack-6x-baterias-solares-estacionarias-translucidas-8-uopzs-1000-1380ah-c120-2v-upower/" TargetMode="External"/><Relationship Id="rId31" Type="http://schemas.openxmlformats.org/officeDocument/2006/relationships/hyperlink" Target="https://cuencasolar.es/producto/pack-6-baterias-gel-20-opzv-2500-3510ah-c100-2v-estacionarias/" TargetMode="External"/><Relationship Id="rId4" Type="http://schemas.openxmlformats.org/officeDocument/2006/relationships/hyperlink" Target="https://cuencasolar.es/producto/pack-6x-bateria-solar-5-opzs-250-380ah-c100-2v-estacionaria-upower-2/" TargetMode="External"/><Relationship Id="rId9" Type="http://schemas.openxmlformats.org/officeDocument/2006/relationships/hyperlink" Target="https://cuencasolar.es/producto/bateria-solar-10-opzs-1000-1643ah-c100-2v-estacionaria-upower-pack-12/" TargetMode="External"/><Relationship Id="rId14" Type="http://schemas.openxmlformats.org/officeDocument/2006/relationships/hyperlink" Target="https://cuencasolar.es/producto/pack-6x-baterias-solares-estacionarias-translucidas-4-uopzs-353-503ah-c120-2v-upower/" TargetMode="External"/><Relationship Id="rId22" Type="http://schemas.openxmlformats.org/officeDocument/2006/relationships/hyperlink" Target="https://cuencasolar.es/producto/pack-6-baterias-gel-5-opzv-350-530ah-c100-2v-estacionarias/" TargetMode="External"/><Relationship Id="rId27" Type="http://schemas.openxmlformats.org/officeDocument/2006/relationships/hyperlink" Target="https://cuencasolar.es/producto/pack-6-x-baterias-gel-10-opzv-1000-1530ah-c100-2v-estacionarias/" TargetMode="External"/><Relationship Id="rId30" Type="http://schemas.openxmlformats.org/officeDocument/2006/relationships/hyperlink" Target="https://cuencasolar.es/producto/pack-6-baterias-gel-16-opzv-2000-2808ah-c100-2v-estacionarias/" TargetMode="External"/><Relationship Id="rId8" Type="http://schemas.openxmlformats.org/officeDocument/2006/relationships/hyperlink" Target="https://cuencasolar.es/producto/pack-6x-bateria-solar-8-opzs-800-1319ah-c100-2v-estacionaria-upower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cuencasolar.es/producto/pack-12x-baterias-solares-estacionarias-translucidas-3-uopzs-265-392ah-c120-2v-upower/" TargetMode="External"/><Relationship Id="rId18" Type="http://schemas.openxmlformats.org/officeDocument/2006/relationships/hyperlink" Target="https://cuencasolar.es/producto/pack-12x-baterias-solares-estacionarias-translucidas-6-uopzs-750-969ah-c120-2v-upower/" TargetMode="External"/><Relationship Id="rId26" Type="http://schemas.openxmlformats.org/officeDocument/2006/relationships/hyperlink" Target="https://cuencasolar.es/producto/pack-12x-baterias-gel-8-opzv-800-1220ah-c100-2v-estacionarias/" TargetMode="External"/><Relationship Id="rId3" Type="http://schemas.openxmlformats.org/officeDocument/2006/relationships/hyperlink" Target="https://cuencasolar.es/producto/pack-12x-bateria-solar-6-opzs-300-466ah-c100-2v-estacionaria-upower/" TargetMode="External"/><Relationship Id="rId21" Type="http://schemas.openxmlformats.org/officeDocument/2006/relationships/hyperlink" Target="https://cuencasolar.es/producto/pack-12-baterias-gel-5-opzv-250-380ah-c100-2v-estacionarias/" TargetMode="External"/><Relationship Id="rId34" Type="http://schemas.openxmlformats.org/officeDocument/2006/relationships/hyperlink" Target="https://cuencasolar.es/producto/pack4-bateria-de-litio-24v-2800wh-modulo-pylontech-up2500/" TargetMode="External"/><Relationship Id="rId7" Type="http://schemas.openxmlformats.org/officeDocument/2006/relationships/hyperlink" Target="https://cuencasolar.es/producto/pack-12x-bateria-solar-6-opzs-600-997ah-c100-2v-estacionaria-upower/" TargetMode="External"/><Relationship Id="rId12" Type="http://schemas.openxmlformats.org/officeDocument/2006/relationships/hyperlink" Target="https://cuencasolar.es/producto/pack-12x-bateria-solar-16-opzs-2000-3060ah-c100-2v-estacionarias-upower/" TargetMode="External"/><Relationship Id="rId17" Type="http://schemas.openxmlformats.org/officeDocument/2006/relationships/hyperlink" Target="https://cuencasolar.es/producto/pack-12x-baterias-solares-estacionarias-translucidas-5-uopzs-625-860ah-c120-2v-upower/" TargetMode="External"/><Relationship Id="rId25" Type="http://schemas.openxmlformats.org/officeDocument/2006/relationships/hyperlink" Target="https://cuencasolar.es/producto/pack-12-baterias-gel-6-opzv-600-910ah-c100-2v-estacionarias/" TargetMode="External"/><Relationship Id="rId33" Type="http://schemas.openxmlformats.org/officeDocument/2006/relationships/hyperlink" Target="https://cuencasolar.es/producto/bateria-de-litio-24v-2800wh-modulo-pylontech-up2500/" TargetMode="External"/><Relationship Id="rId2" Type="http://schemas.openxmlformats.org/officeDocument/2006/relationships/hyperlink" Target="https://cuencasolar.es/producto/pack-12x-bateria-solar-5-opzs-250-380ah-c100-2v-estacionaria-upower/" TargetMode="External"/><Relationship Id="rId16" Type="http://schemas.openxmlformats.org/officeDocument/2006/relationships/hyperlink" Target="https://cuencasolar.es/producto/pack-12x-baterias-solares-estacionarias-translucidas-4-uopzs-500-721ah-c120-2v-upower/" TargetMode="External"/><Relationship Id="rId20" Type="http://schemas.openxmlformats.org/officeDocument/2006/relationships/hyperlink" Target="https://cuencasolar.es/producto/pack-12-x-baterias-gel-4-opzv-200-306ah-c100-2v-estacionarias/" TargetMode="External"/><Relationship Id="rId29" Type="http://schemas.openxmlformats.org/officeDocument/2006/relationships/hyperlink" Target="https://cuencasolar.es/producto/pack-12-baterias-gel-12-opzv-1500-2106ah-c100-2v-estacionarias/" TargetMode="External"/><Relationship Id="rId1" Type="http://schemas.openxmlformats.org/officeDocument/2006/relationships/hyperlink" Target="https://cuencasolar.es/producto/pack-12x-bateria-solar-4-opzs-200-308ah-c100-2v-estacionaria-upower/" TargetMode="External"/><Relationship Id="rId6" Type="http://schemas.openxmlformats.org/officeDocument/2006/relationships/hyperlink" Target="https://cuencasolar.es/producto/pack-12x-bateria-solar-7-opzs-490-775ah-c100-2v-estacionaria-upower/" TargetMode="External"/><Relationship Id="rId11" Type="http://schemas.openxmlformats.org/officeDocument/2006/relationships/hyperlink" Target="https://cuencasolar.es/producto/pack-12x-bateria-solar-12-opzs-1500-2292ah-c100-2v-estacionarias-upower/" TargetMode="External"/><Relationship Id="rId24" Type="http://schemas.openxmlformats.org/officeDocument/2006/relationships/hyperlink" Target="https://cuencasolar.es/producto/pack-12-baterias-gel-7-opzv-490-750ah-c100-2v-estacionarias/" TargetMode="External"/><Relationship Id="rId32" Type="http://schemas.openxmlformats.org/officeDocument/2006/relationships/hyperlink" Target="https://cuencasolar.es/producto/pack-12-baterias-gel-24-opzv-3000-4212ah-c100-2v-estacionarias/" TargetMode="External"/><Relationship Id="rId5" Type="http://schemas.openxmlformats.org/officeDocument/2006/relationships/hyperlink" Target="https://cuencasolar.es/producto/pack-12x-bateria-solar-6-opzs-420-682ah-c100-2v-estacionarias-upower/" TargetMode="External"/><Relationship Id="rId15" Type="http://schemas.openxmlformats.org/officeDocument/2006/relationships/hyperlink" Target="https://cuencasolar.es/producto/pack-12x-baterias-solares-estacionarias-translucidas-5-uopzs-442-605ah-c120-2v-upower/" TargetMode="External"/><Relationship Id="rId23" Type="http://schemas.openxmlformats.org/officeDocument/2006/relationships/hyperlink" Target="https://cuencasolar.es/producto/pack-12-baterias-gel-6-opzv-420-640ah-c100-2v-estacionarias/" TargetMode="External"/><Relationship Id="rId28" Type="http://schemas.openxmlformats.org/officeDocument/2006/relationships/hyperlink" Target="https://cuencasolar.es/producto/pack-12-baterias-gel-12-opzv-1200-1794ah-c100-2v-estacionarias/" TargetMode="External"/><Relationship Id="rId10" Type="http://schemas.openxmlformats.org/officeDocument/2006/relationships/hyperlink" Target="https://cuencasolar.es/producto/pack-12x-bateria-solar-12-opzs-1200-1970ah-c100-2v-estacionaria-upower/" TargetMode="External"/><Relationship Id="rId19" Type="http://schemas.openxmlformats.org/officeDocument/2006/relationships/hyperlink" Target="https://cuencasolar.es/producto/pack-12x-baterias-solares-estacionarias-translucidas-8-uopzs-1000-1380ah-c120-2v-upower/" TargetMode="External"/><Relationship Id="rId31" Type="http://schemas.openxmlformats.org/officeDocument/2006/relationships/hyperlink" Target="https://cuencasolar.es/producto/pack-12-baterias-gel-20-opzv-2500-3510ah-c100-2v-estacionarias/" TargetMode="External"/><Relationship Id="rId4" Type="http://schemas.openxmlformats.org/officeDocument/2006/relationships/hyperlink" Target="https://cuencasolar.es/producto/pack-12x-bateria-solar-5-opzs-250-380ah-c100-2v-estacionaria-upower-2/" TargetMode="External"/><Relationship Id="rId9" Type="http://schemas.openxmlformats.org/officeDocument/2006/relationships/hyperlink" Target="https://cuencasolar.es/producto/bateria-solar-10-opzs-1000-1643ah-c100-2v-estacionaria-upower-pack-12/" TargetMode="External"/><Relationship Id="rId14" Type="http://schemas.openxmlformats.org/officeDocument/2006/relationships/hyperlink" Target="https://cuencasolar.es/producto/pack-12x-baterias-solares-estacionarias-translucidas-4-uopzs-353-503ah-c120-2v-upower/" TargetMode="External"/><Relationship Id="rId22" Type="http://schemas.openxmlformats.org/officeDocument/2006/relationships/hyperlink" Target="https://cuencasolar.es/producto/pack-12-baterias-gel-5-opzv-350-530ah-c100-2v-estacionarias/" TargetMode="External"/><Relationship Id="rId27" Type="http://schemas.openxmlformats.org/officeDocument/2006/relationships/hyperlink" Target="https://cuencasolar.es/producto/pack-12-x-baterias-gel-10-opzv-1000-1530ah-c100-2v-estacionarias/" TargetMode="External"/><Relationship Id="rId30" Type="http://schemas.openxmlformats.org/officeDocument/2006/relationships/hyperlink" Target="https://cuencasolar.es/producto/pack-12-baterias-gel-16-opzv-2000-2808ah-c100-2v-estacionarias/" TargetMode="External"/><Relationship Id="rId35" Type="http://schemas.openxmlformats.org/officeDocument/2006/relationships/hyperlink" Target="https://cuencasolar.es/producto/pack8-bateria-de-litio-24v-2800wh-modulo-pylontech-up2500/" TargetMode="External"/><Relationship Id="rId8" Type="http://schemas.openxmlformats.org/officeDocument/2006/relationships/hyperlink" Target="https://cuencasolar.es/producto/pack-12x-bateria-solar-8-opzs-800-1319ah-c100-2v-estacionaria-upower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cuencasolar.es/producto/pack-24x-baterias-solares-estacionarias-translucidas-3-uopzs-265-392ah-c120-2v-upower/" TargetMode="External"/><Relationship Id="rId18" Type="http://schemas.openxmlformats.org/officeDocument/2006/relationships/hyperlink" Target="https://cuencasolar.es/producto/pack-24x-baterias-solares-estacionarias-translucidas-6-uopzs-750-969ah-c120-2v-upower/" TargetMode="External"/><Relationship Id="rId26" Type="http://schemas.openxmlformats.org/officeDocument/2006/relationships/hyperlink" Target="https://cuencasolar.es/producto/pack-24-baterias-gel-8-opzv-800-1220ah-c100-2v-estacionarias/" TargetMode="External"/><Relationship Id="rId21" Type="http://schemas.openxmlformats.org/officeDocument/2006/relationships/hyperlink" Target="https://cuencasolar.es/producto/pack-24-baterias-gel-5-opzv-250-380ah-c100-2v-estacionarias/" TargetMode="External"/><Relationship Id="rId34" Type="http://schemas.openxmlformats.org/officeDocument/2006/relationships/hyperlink" Target="https://cuencasolar.es/producto/pack-4x-bateria-de-litio-48v-3600wh-modulo-pylontech-us3000c/" TargetMode="External"/><Relationship Id="rId7" Type="http://schemas.openxmlformats.org/officeDocument/2006/relationships/hyperlink" Target="https://cuencasolar.es/producto/pack-24x-bateria-solar-6-opzs-600-997ah-c100-2v-estacionaria-upower/" TargetMode="External"/><Relationship Id="rId12" Type="http://schemas.openxmlformats.org/officeDocument/2006/relationships/hyperlink" Target="https://cuencasolar.es/producto/pack-24x-bateria-solar-16-opzs-2000-3060ah-c100-2v-estacionarias-upower/" TargetMode="External"/><Relationship Id="rId17" Type="http://schemas.openxmlformats.org/officeDocument/2006/relationships/hyperlink" Target="https://cuencasolar.es/producto/pack-24x-baterias-solares-estacionarias-translucidas-5-uopzs-625-860ah-c120-2v-upower/" TargetMode="External"/><Relationship Id="rId25" Type="http://schemas.openxmlformats.org/officeDocument/2006/relationships/hyperlink" Target="https://cuencasolar.es/producto/pack-24-baterias-gel-6-opzv-600-910ah-c100-2v-estacionarias/" TargetMode="External"/><Relationship Id="rId33" Type="http://schemas.openxmlformats.org/officeDocument/2006/relationships/hyperlink" Target="https://cuencasolar.es/producto/modulo-de-litio-48v-3600wh-pylontech/" TargetMode="External"/><Relationship Id="rId38" Type="http://schemas.openxmlformats.org/officeDocument/2006/relationships/hyperlink" Target="https://cuencasolar.es/producto/pack8-bateria-de-litio-48v-4800wh-modulo-pylontech-us5000/" TargetMode="External"/><Relationship Id="rId2" Type="http://schemas.openxmlformats.org/officeDocument/2006/relationships/hyperlink" Target="https://cuencasolar.es/producto/pack-24x-bateria-solar-5-opzs-250-380ah-c100-2v-estacionaria-upower/" TargetMode="External"/><Relationship Id="rId16" Type="http://schemas.openxmlformats.org/officeDocument/2006/relationships/hyperlink" Target="https://cuencasolar.es/producto/pack-24x-baterias-solares-estacionarias-translucidas-4-uopzs-500-721ah-c120-2v-upower/" TargetMode="External"/><Relationship Id="rId20" Type="http://schemas.openxmlformats.org/officeDocument/2006/relationships/hyperlink" Target="https://cuencasolar.es/producto/pack-24-baterias-gel-4-opzv-200-306ah-c100-2v-estacionarias/" TargetMode="External"/><Relationship Id="rId29" Type="http://schemas.openxmlformats.org/officeDocument/2006/relationships/hyperlink" Target="https://cuencasolar.es/producto/pack-24-baterias-gel-12-opzv-1500-2106ah-c100-2v-estacionarias/" TargetMode="External"/><Relationship Id="rId1" Type="http://schemas.openxmlformats.org/officeDocument/2006/relationships/hyperlink" Target="https://cuencasolar.es/producto/pack-24x-bateria-solar-4-opzs-200-308ah-c100-2v-estacionaria-upower/" TargetMode="External"/><Relationship Id="rId6" Type="http://schemas.openxmlformats.org/officeDocument/2006/relationships/hyperlink" Target="https://cuencasolar.es/producto/pack-24x-bateria-solar-7-opzs-490-775ah-c100-2v-estacionaria-upower/" TargetMode="External"/><Relationship Id="rId11" Type="http://schemas.openxmlformats.org/officeDocument/2006/relationships/hyperlink" Target="https://cuencasolar.es/producto/pack-24x-bateria-solar-12-opzs-1500-2292ah-c100-2v-estacionarias-upower/" TargetMode="External"/><Relationship Id="rId24" Type="http://schemas.openxmlformats.org/officeDocument/2006/relationships/hyperlink" Target="https://cuencasolar.es/producto/pack-24-baterias-gel-7-opzv-490-750ah-c100-2v-estacionarias/" TargetMode="External"/><Relationship Id="rId32" Type="http://schemas.openxmlformats.org/officeDocument/2006/relationships/hyperlink" Target="https://cuencasolar.es/producto/pack-24-baterias-gel-24-opzv-3000-4212ah-c100-2v-estacionarias/" TargetMode="External"/><Relationship Id="rId37" Type="http://schemas.openxmlformats.org/officeDocument/2006/relationships/hyperlink" Target="https://cuencasolar.es/producto/pack4-bateria-de-litio-48v-4800wh-modulo-pylontech-us5000/" TargetMode="External"/><Relationship Id="rId5" Type="http://schemas.openxmlformats.org/officeDocument/2006/relationships/hyperlink" Target="https://cuencasolar.es/producto/pack-24x-bateria-solar-6-opzs-420-682ah-c100-2v-estacionarias-upower/" TargetMode="External"/><Relationship Id="rId15" Type="http://schemas.openxmlformats.org/officeDocument/2006/relationships/hyperlink" Target="https://cuencasolar.es/producto/pack-24x-baterias-solares-estacionarias-translucidas-5-uopzs-442-605ah-c120-2v-upower/" TargetMode="External"/><Relationship Id="rId23" Type="http://schemas.openxmlformats.org/officeDocument/2006/relationships/hyperlink" Target="https://cuencasolar.es/producto/pack-24-baterias-gel-6-opzv-420-640ah-c100-2v-estacionarias/" TargetMode="External"/><Relationship Id="rId28" Type="http://schemas.openxmlformats.org/officeDocument/2006/relationships/hyperlink" Target="https://cuencasolar.es/producto/pack-24-baterias-gel-12-opzv-1200-1794ah-c100-2v-estacionarias/" TargetMode="External"/><Relationship Id="rId36" Type="http://schemas.openxmlformats.org/officeDocument/2006/relationships/hyperlink" Target="https://cuencasolar.es/producto/bateria-de-litio-48v-4800wh-modulo-pylontech-us5000/" TargetMode="External"/><Relationship Id="rId10" Type="http://schemas.openxmlformats.org/officeDocument/2006/relationships/hyperlink" Target="https://cuencasolar.es/producto/pack-24x-bateria-solar-12-opzs-1200-1970ah-c100-2v-estacionaria-upower/" TargetMode="External"/><Relationship Id="rId19" Type="http://schemas.openxmlformats.org/officeDocument/2006/relationships/hyperlink" Target="https://cuencasolar.es/producto/pack-24x-baterias-solares-estacionarias-translucidas-8-uopzs-1000-1380ah-c120-2v-upower/" TargetMode="External"/><Relationship Id="rId31" Type="http://schemas.openxmlformats.org/officeDocument/2006/relationships/hyperlink" Target="https://cuencasolar.es/producto/pack-24-baterias-gel-20-opzv-2500-3510ah-c100-2v-estacionarias/" TargetMode="External"/><Relationship Id="rId4" Type="http://schemas.openxmlformats.org/officeDocument/2006/relationships/hyperlink" Target="https://cuencasolar.es/producto/pack-24x-bateria-solar-5-opzs-350-570ah-c100-2v-estacionaria-upower/" TargetMode="External"/><Relationship Id="rId9" Type="http://schemas.openxmlformats.org/officeDocument/2006/relationships/hyperlink" Target="https://cuencasolar.es/producto/pack-24x-bateria-solar-10-opzs-1000-1643ah-c100-2v-estacionaria-upower/" TargetMode="External"/><Relationship Id="rId14" Type="http://schemas.openxmlformats.org/officeDocument/2006/relationships/hyperlink" Target="https://cuencasolar.es/producto/pack-24x-baterias-solares-estacionarias-translucidas-4-uopzs-353-503ah-c120-2v-upower/" TargetMode="External"/><Relationship Id="rId22" Type="http://schemas.openxmlformats.org/officeDocument/2006/relationships/hyperlink" Target="https://cuencasolar.es/producto/pack-24-baterias-gel-5-opzv-350-530ah-c100-2v-estacionarias/" TargetMode="External"/><Relationship Id="rId27" Type="http://schemas.openxmlformats.org/officeDocument/2006/relationships/hyperlink" Target="https://cuencasolar.es/producto/pack-24-x-baterias-gel-10-opzv-1000-1530ah-c100-2v-estacionarias/" TargetMode="External"/><Relationship Id="rId30" Type="http://schemas.openxmlformats.org/officeDocument/2006/relationships/hyperlink" Target="https://cuencasolar.es/producto/pack-24-baterias-gel-16-opzv-2000-2808ah-c100-2v-estacionarias/" TargetMode="External"/><Relationship Id="rId35" Type="http://schemas.openxmlformats.org/officeDocument/2006/relationships/hyperlink" Target="https://cuencasolar.es/producto/pack-8x-bateria-de-litio-48v-3600wh-modulo-pylontech-us3000c/" TargetMode="External"/><Relationship Id="rId8" Type="http://schemas.openxmlformats.org/officeDocument/2006/relationships/hyperlink" Target="https://cuencasolar.es/producto/pack-24x-bateria-solar-8-opzs-800-1319ah-c100-2v-estacionaria-upower/" TargetMode="External"/><Relationship Id="rId3" Type="http://schemas.openxmlformats.org/officeDocument/2006/relationships/hyperlink" Target="https://cuencasolar.es/producto/pack-24x-bateria-solar-6-opzs-300-466ah-c100-2v-estacionaria-upow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M30" sqref="M30"/>
    </sheetView>
  </sheetViews>
  <sheetFormatPr baseColWidth="10" defaultRowHeight="15" x14ac:dyDescent="0.25"/>
  <cols>
    <col min="1" max="1" width="18.140625" bestFit="1" customWidth="1"/>
    <col min="3" max="3" width="12.28515625" bestFit="1" customWidth="1"/>
    <col min="13" max="13" width="80" bestFit="1" customWidth="1"/>
    <col min="14" max="14" width="14.5703125" bestFit="1" customWidth="1"/>
    <col min="15" max="15" width="13.28515625" customWidth="1"/>
  </cols>
  <sheetData>
    <row r="1" spans="1:16" x14ac:dyDescent="0.25">
      <c r="A1" s="1" t="s">
        <v>1</v>
      </c>
      <c r="B1" s="1" t="s">
        <v>2</v>
      </c>
      <c r="C1" s="1" t="s">
        <v>3</v>
      </c>
      <c r="D1" s="1" t="s">
        <v>0</v>
      </c>
      <c r="E1" s="1"/>
      <c r="F1" s="1"/>
      <c r="G1" s="1"/>
      <c r="H1" s="1"/>
      <c r="I1" s="1"/>
      <c r="J1" s="1"/>
    </row>
    <row r="2" spans="1:16" x14ac:dyDescent="0.25">
      <c r="A2" t="s">
        <v>4</v>
      </c>
      <c r="B2">
        <v>2000</v>
      </c>
      <c r="D2">
        <f>B2*C2</f>
        <v>0</v>
      </c>
      <c r="G2" s="2"/>
      <c r="H2" s="3"/>
      <c r="I2" s="4"/>
      <c r="J2" s="3"/>
      <c r="P2" s="15" t="s">
        <v>60</v>
      </c>
    </row>
    <row r="3" spans="1:16" x14ac:dyDescent="0.25">
      <c r="A3" t="s">
        <v>5</v>
      </c>
      <c r="B3">
        <v>1300</v>
      </c>
      <c r="C3">
        <v>0</v>
      </c>
      <c r="D3">
        <f t="shared" ref="D3:D12" si="0">B3*C3</f>
        <v>0</v>
      </c>
      <c r="G3" s="2"/>
      <c r="H3" s="3"/>
      <c r="I3" s="4"/>
      <c r="J3" s="3"/>
      <c r="P3" t="s">
        <v>60</v>
      </c>
    </row>
    <row r="4" spans="1:16" x14ac:dyDescent="0.25">
      <c r="A4" t="s">
        <v>6</v>
      </c>
      <c r="B4">
        <v>2000</v>
      </c>
      <c r="D4">
        <f t="shared" si="0"/>
        <v>0</v>
      </c>
      <c r="G4" s="2"/>
      <c r="H4" s="3"/>
      <c r="I4" s="4"/>
      <c r="J4" s="3"/>
      <c r="P4" t="s">
        <v>60</v>
      </c>
    </row>
    <row r="5" spans="1:16" x14ac:dyDescent="0.25">
      <c r="A5" t="s">
        <v>7</v>
      </c>
      <c r="B5">
        <v>80</v>
      </c>
      <c r="D5">
        <f t="shared" si="0"/>
        <v>0</v>
      </c>
      <c r="G5" s="2"/>
      <c r="H5" s="3"/>
      <c r="I5" s="4"/>
      <c r="J5" s="3"/>
      <c r="P5" t="s">
        <v>60</v>
      </c>
    </row>
    <row r="6" spans="1:16" x14ac:dyDescent="0.25">
      <c r="A6" t="s">
        <v>8</v>
      </c>
      <c r="B6">
        <v>33</v>
      </c>
      <c r="C6">
        <v>0</v>
      </c>
      <c r="D6">
        <f t="shared" si="0"/>
        <v>0</v>
      </c>
      <c r="G6" s="2"/>
      <c r="H6" s="3"/>
      <c r="I6" s="4"/>
      <c r="J6" s="3"/>
      <c r="P6" t="s">
        <v>60</v>
      </c>
    </row>
    <row r="7" spans="1:16" x14ac:dyDescent="0.25">
      <c r="A7" t="s">
        <v>9</v>
      </c>
      <c r="B7">
        <v>150</v>
      </c>
      <c r="D7">
        <f t="shared" si="0"/>
        <v>0</v>
      </c>
      <c r="G7" s="2"/>
      <c r="H7" s="3"/>
      <c r="I7" s="4"/>
      <c r="J7" s="3"/>
      <c r="P7" t="s">
        <v>60</v>
      </c>
    </row>
    <row r="8" spans="1:16" x14ac:dyDescent="0.25">
      <c r="A8" t="s">
        <v>10</v>
      </c>
      <c r="B8">
        <v>736</v>
      </c>
      <c r="C8">
        <v>0</v>
      </c>
      <c r="D8">
        <f t="shared" si="0"/>
        <v>0</v>
      </c>
      <c r="G8" s="2"/>
      <c r="H8" s="3"/>
      <c r="I8" s="4"/>
      <c r="J8" s="3"/>
      <c r="P8" t="s">
        <v>60</v>
      </c>
    </row>
    <row r="9" spans="1:16" x14ac:dyDescent="0.25">
      <c r="A9" t="s">
        <v>11</v>
      </c>
      <c r="B9">
        <v>350</v>
      </c>
      <c r="D9">
        <f t="shared" si="0"/>
        <v>0</v>
      </c>
      <c r="G9" s="2"/>
      <c r="H9" s="3"/>
      <c r="I9" s="4"/>
      <c r="J9" s="3"/>
      <c r="P9" t="s">
        <v>60</v>
      </c>
    </row>
    <row r="10" spans="1:16" x14ac:dyDescent="0.25">
      <c r="A10" t="s">
        <v>12</v>
      </c>
      <c r="B10">
        <v>80</v>
      </c>
      <c r="D10">
        <f t="shared" si="0"/>
        <v>0</v>
      </c>
      <c r="G10" s="2"/>
      <c r="H10" s="3"/>
      <c r="I10" s="4"/>
      <c r="J10" s="3"/>
      <c r="P10" t="s">
        <v>60</v>
      </c>
    </row>
    <row r="11" spans="1:16" x14ac:dyDescent="0.25">
      <c r="A11" t="s">
        <v>13</v>
      </c>
      <c r="B11">
        <v>1000</v>
      </c>
      <c r="D11">
        <f t="shared" si="0"/>
        <v>0</v>
      </c>
      <c r="G11" s="2"/>
      <c r="H11" s="3"/>
      <c r="I11" s="4"/>
      <c r="J11" s="3"/>
      <c r="P11" t="s">
        <v>60</v>
      </c>
    </row>
    <row r="12" spans="1:16" x14ac:dyDescent="0.25">
      <c r="A12" t="s">
        <v>14</v>
      </c>
      <c r="B12">
        <f>900/24</f>
        <v>37.5</v>
      </c>
      <c r="C12">
        <v>48</v>
      </c>
      <c r="D12">
        <f t="shared" si="0"/>
        <v>1800</v>
      </c>
      <c r="J12" s="3"/>
      <c r="P12" t="s">
        <v>60</v>
      </c>
    </row>
    <row r="13" spans="1:16" x14ac:dyDescent="0.25">
      <c r="A13" t="s">
        <v>15</v>
      </c>
      <c r="B13">
        <v>500</v>
      </c>
      <c r="C13">
        <v>3</v>
      </c>
      <c r="D13">
        <f>B13*C13</f>
        <v>1500</v>
      </c>
      <c r="G13" s="2"/>
      <c r="J13" s="3"/>
      <c r="P13" t="s">
        <v>60</v>
      </c>
    </row>
    <row r="14" spans="1:16" x14ac:dyDescent="0.25">
      <c r="A14" t="s">
        <v>16</v>
      </c>
      <c r="B14">
        <v>2400</v>
      </c>
      <c r="D14">
        <f>B14*C14</f>
        <v>0</v>
      </c>
      <c r="G14" s="2"/>
      <c r="J14" s="3"/>
      <c r="P14" t="s">
        <v>60</v>
      </c>
    </row>
    <row r="15" spans="1:16" x14ac:dyDescent="0.25">
      <c r="A15" t="s">
        <v>17</v>
      </c>
      <c r="B15">
        <v>1200</v>
      </c>
      <c r="D15">
        <f>B15*C15</f>
        <v>0</v>
      </c>
      <c r="G15" s="2"/>
      <c r="J15" s="3"/>
    </row>
    <row r="16" spans="1:16" x14ac:dyDescent="0.25">
      <c r="A16" t="s">
        <v>18</v>
      </c>
      <c r="B16">
        <f>1.5*736</f>
        <v>1104</v>
      </c>
      <c r="D16">
        <f t="shared" ref="D16:D20" si="1">B16*C16</f>
        <v>0</v>
      </c>
      <c r="G16" s="2"/>
      <c r="J16" s="3"/>
      <c r="P16" s="15" t="s">
        <v>60</v>
      </c>
    </row>
    <row r="17" spans="1:16" x14ac:dyDescent="0.25">
      <c r="A17" t="s">
        <v>19</v>
      </c>
      <c r="B17">
        <v>1000</v>
      </c>
      <c r="D17">
        <f t="shared" si="1"/>
        <v>0</v>
      </c>
      <c r="G17" s="2"/>
      <c r="J17" s="3"/>
      <c r="P17" t="s">
        <v>60</v>
      </c>
    </row>
    <row r="18" spans="1:16" x14ac:dyDescent="0.25">
      <c r="A18" t="s">
        <v>20</v>
      </c>
      <c r="B18">
        <v>200</v>
      </c>
      <c r="D18">
        <f t="shared" si="1"/>
        <v>0</v>
      </c>
      <c r="G18" s="2"/>
      <c r="J18" s="3"/>
      <c r="P18" t="s">
        <v>60</v>
      </c>
    </row>
    <row r="19" spans="1:16" x14ac:dyDescent="0.25">
      <c r="A19" t="s">
        <v>21</v>
      </c>
      <c r="B19">
        <v>700</v>
      </c>
      <c r="D19">
        <f t="shared" si="1"/>
        <v>0</v>
      </c>
      <c r="G19" s="2"/>
      <c r="J19" s="3"/>
      <c r="P19" t="s">
        <v>60</v>
      </c>
    </row>
    <row r="20" spans="1:16" x14ac:dyDescent="0.25">
      <c r="A20" t="s">
        <v>22</v>
      </c>
      <c r="B20">
        <v>270</v>
      </c>
      <c r="D20">
        <f t="shared" si="1"/>
        <v>0</v>
      </c>
      <c r="G20" s="2"/>
      <c r="J20" s="3"/>
      <c r="P20" t="s">
        <v>60</v>
      </c>
    </row>
    <row r="21" spans="1:16" x14ac:dyDescent="0.25">
      <c r="A21" t="s">
        <v>23</v>
      </c>
      <c r="B21">
        <v>1500</v>
      </c>
      <c r="D21">
        <f>B21*C21</f>
        <v>0</v>
      </c>
      <c r="G21" s="2"/>
      <c r="J21" s="3"/>
      <c r="P21" t="s">
        <v>60</v>
      </c>
    </row>
    <row r="22" spans="1:16" x14ac:dyDescent="0.25">
      <c r="A22" t="s">
        <v>24</v>
      </c>
      <c r="B22">
        <v>400</v>
      </c>
      <c r="C22">
        <v>0</v>
      </c>
      <c r="D22">
        <f>B22*C22</f>
        <v>0</v>
      </c>
      <c r="G22" s="2"/>
      <c r="J22" s="3"/>
      <c r="P22" t="s">
        <v>60</v>
      </c>
    </row>
    <row r="23" spans="1:16" x14ac:dyDescent="0.25">
      <c r="A23" t="s">
        <v>25</v>
      </c>
      <c r="B23">
        <v>350</v>
      </c>
      <c r="D23">
        <f>B23*C23</f>
        <v>0</v>
      </c>
      <c r="G23" s="2"/>
      <c r="J23" s="3"/>
      <c r="P23" t="s">
        <v>60</v>
      </c>
    </row>
    <row r="24" spans="1:16" x14ac:dyDescent="0.25">
      <c r="D24">
        <f>B24*C24</f>
        <v>0</v>
      </c>
      <c r="G24" s="25" t="s">
        <v>76</v>
      </c>
      <c r="H24" s="25"/>
      <c r="I24" s="25"/>
      <c r="J24" s="25" t="s">
        <v>29</v>
      </c>
      <c r="K24" s="25"/>
    </row>
    <row r="25" spans="1:16" ht="30" x14ac:dyDescent="0.25">
      <c r="E25" s="5" t="s">
        <v>105</v>
      </c>
      <c r="F25" s="6"/>
      <c r="G25" s="6" t="s">
        <v>26</v>
      </c>
      <c r="H25" s="6" t="s">
        <v>27</v>
      </c>
      <c r="I25" s="6" t="s">
        <v>28</v>
      </c>
      <c r="J25" s="7" t="s">
        <v>30</v>
      </c>
      <c r="K25" s="7" t="s">
        <v>31</v>
      </c>
    </row>
    <row r="26" spans="1:16" x14ac:dyDescent="0.25">
      <c r="E26">
        <f>SUM(D:D)</f>
        <v>3300</v>
      </c>
      <c r="G26">
        <f>(E26)/(48*0.4)</f>
        <v>171.87499999999997</v>
      </c>
      <c r="H26">
        <f>(E26)/(24*0.4)</f>
        <v>343.74999999999994</v>
      </c>
      <c r="I26">
        <f>(E26)/(12*0.4)</f>
        <v>687.49999999999989</v>
      </c>
      <c r="J26" s="9">
        <f>E26/0.8</f>
        <v>4125</v>
      </c>
      <c r="K26" s="8">
        <f>E26/0.8</f>
        <v>4125</v>
      </c>
    </row>
  </sheetData>
  <mergeCells count="2">
    <mergeCell ref="G24:I24"/>
    <mergeCell ref="J24:K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A2" sqref="A2"/>
    </sheetView>
  </sheetViews>
  <sheetFormatPr baseColWidth="10" defaultRowHeight="15" x14ac:dyDescent="0.25"/>
  <cols>
    <col min="1" max="1" width="69.85546875" bestFit="1" customWidth="1"/>
    <col min="2" max="2" width="14.5703125" bestFit="1" customWidth="1"/>
    <col min="3" max="3" width="39.42578125" customWidth="1"/>
    <col min="5" max="5" width="62.5703125" bestFit="1" customWidth="1"/>
    <col min="6" max="6" width="14.5703125" bestFit="1" customWidth="1"/>
    <col min="7" max="7" width="96" customWidth="1"/>
  </cols>
  <sheetData>
    <row r="1" spans="1:8" x14ac:dyDescent="0.25">
      <c r="A1" s="25" t="s">
        <v>59</v>
      </c>
      <c r="B1" s="25"/>
      <c r="C1" s="25"/>
      <c r="D1" t="s">
        <v>60</v>
      </c>
      <c r="E1" s="25" t="s">
        <v>78</v>
      </c>
      <c r="F1" s="25"/>
      <c r="G1" s="25"/>
      <c r="H1" t="s">
        <v>60</v>
      </c>
    </row>
    <row r="2" spans="1:8" x14ac:dyDescent="0.25">
      <c r="A2" s="10" t="s">
        <v>58</v>
      </c>
      <c r="B2" s="10" t="s">
        <v>44</v>
      </c>
      <c r="C2" s="10" t="s">
        <v>45</v>
      </c>
      <c r="D2" s="16" t="s">
        <v>60</v>
      </c>
      <c r="E2" s="10" t="s">
        <v>77</v>
      </c>
      <c r="F2" s="10" t="s">
        <v>44</v>
      </c>
      <c r="G2" s="10" t="s">
        <v>45</v>
      </c>
      <c r="H2" t="s">
        <v>60</v>
      </c>
    </row>
    <row r="3" spans="1:8" x14ac:dyDescent="0.25">
      <c r="A3" s="11" t="s">
        <v>32</v>
      </c>
      <c r="B3" s="12">
        <v>308</v>
      </c>
      <c r="C3" s="13" t="s">
        <v>46</v>
      </c>
      <c r="D3" t="s">
        <v>60</v>
      </c>
      <c r="E3" s="19" t="s">
        <v>79</v>
      </c>
      <c r="F3" s="12">
        <v>306</v>
      </c>
      <c r="G3" s="13" t="s">
        <v>92</v>
      </c>
      <c r="H3" t="s">
        <v>60</v>
      </c>
    </row>
    <row r="4" spans="1:8" x14ac:dyDescent="0.25">
      <c r="A4" s="14" t="s">
        <v>33</v>
      </c>
      <c r="B4" s="12">
        <v>380</v>
      </c>
      <c r="C4" s="13" t="s">
        <v>47</v>
      </c>
      <c r="D4" s="18" t="s">
        <v>60</v>
      </c>
      <c r="E4" s="19" t="s">
        <v>80</v>
      </c>
      <c r="F4" s="12">
        <v>380</v>
      </c>
      <c r="G4" s="13" t="s">
        <v>93</v>
      </c>
      <c r="H4" t="s">
        <v>60</v>
      </c>
    </row>
    <row r="5" spans="1:8" x14ac:dyDescent="0.25">
      <c r="A5" s="14" t="s">
        <v>34</v>
      </c>
      <c r="B5" s="12">
        <v>466</v>
      </c>
      <c r="C5" s="13" t="s">
        <v>48</v>
      </c>
      <c r="D5" t="s">
        <v>60</v>
      </c>
      <c r="E5" s="19" t="s">
        <v>81</v>
      </c>
      <c r="F5" s="12">
        <v>530</v>
      </c>
      <c r="G5" s="13" t="s">
        <v>94</v>
      </c>
      <c r="H5" t="s">
        <v>60</v>
      </c>
    </row>
    <row r="6" spans="1:8" x14ac:dyDescent="0.25">
      <c r="A6" s="14" t="s">
        <v>35</v>
      </c>
      <c r="B6" s="12">
        <v>570</v>
      </c>
      <c r="C6" s="13" t="s">
        <v>53</v>
      </c>
      <c r="D6" s="18" t="s">
        <v>60</v>
      </c>
      <c r="E6" s="19" t="s">
        <v>82</v>
      </c>
      <c r="F6" s="12">
        <v>640</v>
      </c>
      <c r="G6" s="13" t="s">
        <v>95</v>
      </c>
      <c r="H6" t="s">
        <v>60</v>
      </c>
    </row>
    <row r="7" spans="1:8" x14ac:dyDescent="0.25">
      <c r="A7" s="14" t="s">
        <v>36</v>
      </c>
      <c r="B7" s="12">
        <v>682</v>
      </c>
      <c r="C7" s="13" t="s">
        <v>54</v>
      </c>
      <c r="D7" t="s">
        <v>60</v>
      </c>
      <c r="E7" s="19" t="s">
        <v>83</v>
      </c>
      <c r="F7" s="12">
        <v>750</v>
      </c>
      <c r="G7" s="13" t="s">
        <v>96</v>
      </c>
      <c r="H7" t="s">
        <v>60</v>
      </c>
    </row>
    <row r="8" spans="1:8" x14ac:dyDescent="0.25">
      <c r="A8" s="14" t="s">
        <v>37</v>
      </c>
      <c r="B8" s="12">
        <v>775</v>
      </c>
      <c r="C8" s="13" t="s">
        <v>49</v>
      </c>
      <c r="D8" s="18" t="s">
        <v>60</v>
      </c>
      <c r="E8" s="19" t="s">
        <v>84</v>
      </c>
      <c r="F8" s="12">
        <v>910</v>
      </c>
      <c r="G8" s="13" t="s">
        <v>97</v>
      </c>
      <c r="H8" t="s">
        <v>60</v>
      </c>
    </row>
    <row r="9" spans="1:8" x14ac:dyDescent="0.25">
      <c r="A9" s="14" t="s">
        <v>38</v>
      </c>
      <c r="B9" s="12">
        <v>997</v>
      </c>
      <c r="C9" s="13" t="s">
        <v>50</v>
      </c>
      <c r="D9" t="s">
        <v>60</v>
      </c>
      <c r="E9" s="19" t="s">
        <v>85</v>
      </c>
      <c r="F9" s="12">
        <v>1220</v>
      </c>
      <c r="G9" s="13" t="s">
        <v>98</v>
      </c>
      <c r="H9" t="s">
        <v>60</v>
      </c>
    </row>
    <row r="10" spans="1:8" x14ac:dyDescent="0.25">
      <c r="A10" s="14" t="s">
        <v>39</v>
      </c>
      <c r="B10" s="12">
        <v>1319</v>
      </c>
      <c r="C10" s="13" t="s">
        <v>51</v>
      </c>
      <c r="D10" s="18" t="s">
        <v>60</v>
      </c>
      <c r="E10" s="19" t="s">
        <v>86</v>
      </c>
      <c r="F10" s="12">
        <v>1530</v>
      </c>
      <c r="G10" s="13" t="s">
        <v>99</v>
      </c>
      <c r="H10" t="s">
        <v>60</v>
      </c>
    </row>
    <row r="11" spans="1:8" x14ac:dyDescent="0.25">
      <c r="A11" s="14" t="s">
        <v>40</v>
      </c>
      <c r="B11" s="12">
        <v>1643</v>
      </c>
      <c r="C11" s="13" t="s">
        <v>55</v>
      </c>
      <c r="D11" t="s">
        <v>60</v>
      </c>
      <c r="E11" s="19" t="s">
        <v>87</v>
      </c>
      <c r="F11" s="12">
        <v>1794</v>
      </c>
      <c r="G11" s="13" t="s">
        <v>100</v>
      </c>
      <c r="H11" t="s">
        <v>60</v>
      </c>
    </row>
    <row r="12" spans="1:8" x14ac:dyDescent="0.25">
      <c r="A12" s="14" t="s">
        <v>41</v>
      </c>
      <c r="B12" s="12">
        <v>1970</v>
      </c>
      <c r="C12" s="13" t="s">
        <v>52</v>
      </c>
      <c r="D12" s="18" t="s">
        <v>60</v>
      </c>
      <c r="E12" s="19" t="s">
        <v>88</v>
      </c>
      <c r="F12" s="12">
        <v>2106</v>
      </c>
      <c r="G12" s="13" t="s">
        <v>101</v>
      </c>
      <c r="H12" t="s">
        <v>60</v>
      </c>
    </row>
    <row r="13" spans="1:8" x14ac:dyDescent="0.25">
      <c r="A13" s="14" t="s">
        <v>42</v>
      </c>
      <c r="B13" s="12">
        <v>2292</v>
      </c>
      <c r="C13" s="13" t="s">
        <v>56</v>
      </c>
      <c r="D13" t="s">
        <v>60</v>
      </c>
      <c r="E13" s="19" t="s">
        <v>89</v>
      </c>
      <c r="F13" s="12">
        <v>2808</v>
      </c>
      <c r="G13" s="13" t="s">
        <v>102</v>
      </c>
      <c r="H13" t="s">
        <v>60</v>
      </c>
    </row>
    <row r="14" spans="1:8" x14ac:dyDescent="0.25">
      <c r="A14" s="14" t="s">
        <v>43</v>
      </c>
      <c r="B14" s="12">
        <v>3060</v>
      </c>
      <c r="C14" s="13" t="s">
        <v>57</v>
      </c>
      <c r="D14" s="18" t="s">
        <v>60</v>
      </c>
      <c r="E14" s="19" t="s">
        <v>90</v>
      </c>
      <c r="F14" s="12">
        <v>3510</v>
      </c>
      <c r="G14" s="13" t="s">
        <v>103</v>
      </c>
      <c r="H14" t="s">
        <v>60</v>
      </c>
    </row>
    <row r="15" spans="1:8" x14ac:dyDescent="0.25">
      <c r="D15" t="s">
        <v>60</v>
      </c>
      <c r="E15" s="19" t="s">
        <v>91</v>
      </c>
      <c r="F15" s="12">
        <v>4212</v>
      </c>
      <c r="G15" s="13" t="s">
        <v>104</v>
      </c>
      <c r="H15" t="s">
        <v>60</v>
      </c>
    </row>
    <row r="16" spans="1:8" x14ac:dyDescent="0.25">
      <c r="A16" s="10" t="s">
        <v>61</v>
      </c>
      <c r="B16" s="10" t="s">
        <v>44</v>
      </c>
      <c r="C16" s="10" t="s">
        <v>45</v>
      </c>
      <c r="D16" s="18" t="s">
        <v>60</v>
      </c>
      <c r="E16" s="20"/>
    </row>
    <row r="17" spans="1:5" x14ac:dyDescent="0.25">
      <c r="A17" s="14" t="s">
        <v>62</v>
      </c>
      <c r="B17" s="12">
        <v>345</v>
      </c>
      <c r="C17" s="13" t="s">
        <v>69</v>
      </c>
      <c r="D17" t="s">
        <v>60</v>
      </c>
      <c r="E17" s="21"/>
    </row>
    <row r="18" spans="1:5" x14ac:dyDescent="0.25">
      <c r="A18" s="14" t="s">
        <v>63</v>
      </c>
      <c r="B18" s="12">
        <v>458</v>
      </c>
      <c r="C18" s="13" t="s">
        <v>70</v>
      </c>
      <c r="D18" s="18" t="s">
        <v>60</v>
      </c>
      <c r="E18" s="21"/>
    </row>
    <row r="19" spans="1:5" x14ac:dyDescent="0.25">
      <c r="A19" s="14" t="s">
        <v>64</v>
      </c>
      <c r="B19" s="12">
        <v>575</v>
      </c>
      <c r="C19" s="13" t="s">
        <v>71</v>
      </c>
      <c r="D19" t="s">
        <v>60</v>
      </c>
      <c r="E19" s="21"/>
    </row>
    <row r="20" spans="1:5" x14ac:dyDescent="0.25">
      <c r="A20" s="14" t="s">
        <v>65</v>
      </c>
      <c r="B20" s="12">
        <v>650</v>
      </c>
      <c r="C20" s="13" t="s">
        <v>72</v>
      </c>
      <c r="D20" s="18" t="s">
        <v>60</v>
      </c>
      <c r="E20" s="21"/>
    </row>
    <row r="21" spans="1:5" x14ac:dyDescent="0.25">
      <c r="A21" s="14" t="s">
        <v>66</v>
      </c>
      <c r="B21" s="12">
        <v>812</v>
      </c>
      <c r="C21" s="13" t="s">
        <v>73</v>
      </c>
      <c r="D21" t="s">
        <v>60</v>
      </c>
      <c r="E21" s="21"/>
    </row>
    <row r="22" spans="1:5" x14ac:dyDescent="0.25">
      <c r="A22" s="14" t="s">
        <v>67</v>
      </c>
      <c r="B22" s="12">
        <v>975</v>
      </c>
      <c r="C22" s="13" t="s">
        <v>74</v>
      </c>
      <c r="D22" s="18" t="s">
        <v>60</v>
      </c>
      <c r="E22" s="21"/>
    </row>
    <row r="23" spans="1:5" x14ac:dyDescent="0.25">
      <c r="A23" s="14" t="s">
        <v>68</v>
      </c>
      <c r="B23" s="12">
        <v>1300</v>
      </c>
      <c r="C23" s="13" t="s">
        <v>75</v>
      </c>
      <c r="D23" t="s">
        <v>60</v>
      </c>
    </row>
  </sheetData>
  <mergeCells count="2">
    <mergeCell ref="A1:C1"/>
    <mergeCell ref="E1:G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G3" r:id="rId20"/>
    <hyperlink ref="G4" r:id="rId21"/>
    <hyperlink ref="G5" r:id="rId22"/>
    <hyperlink ref="G6" r:id="rId23"/>
    <hyperlink ref="G7" r:id="rId24"/>
    <hyperlink ref="G8" r:id="rId25"/>
    <hyperlink ref="G9" r:id="rId26"/>
    <hyperlink ref="G10" r:id="rId27"/>
    <hyperlink ref="G11" r:id="rId28"/>
    <hyperlink ref="G12" r:id="rId29"/>
    <hyperlink ref="G13" r:id="rId30"/>
    <hyperlink ref="G14" r:id="rId31"/>
    <hyperlink ref="G15" r:id="rId32"/>
  </hyperlink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F9" sqref="E9:F9"/>
    </sheetView>
  </sheetViews>
  <sheetFormatPr baseColWidth="10" defaultRowHeight="15" x14ac:dyDescent="0.25"/>
  <cols>
    <col min="1" max="1" width="69.85546875" bestFit="1" customWidth="1"/>
    <col min="2" max="2" width="14.5703125" bestFit="1" customWidth="1"/>
    <col min="3" max="3" width="24.5703125" customWidth="1"/>
    <col min="5" max="5" width="62.5703125" bestFit="1" customWidth="1"/>
    <col min="6" max="6" width="20" customWidth="1"/>
    <col min="7" max="7" width="21.7109375" customWidth="1"/>
    <col min="9" max="9" width="50.42578125" bestFit="1" customWidth="1"/>
    <col min="10" max="10" width="14.5703125" bestFit="1" customWidth="1"/>
    <col min="11" max="11" width="17" customWidth="1"/>
  </cols>
  <sheetData>
    <row r="1" spans="1:12" x14ac:dyDescent="0.25">
      <c r="A1" s="25" t="s">
        <v>106</v>
      </c>
      <c r="B1" s="25"/>
      <c r="C1" s="25"/>
      <c r="D1" t="s">
        <v>60</v>
      </c>
      <c r="E1" s="25" t="s">
        <v>146</v>
      </c>
      <c r="F1" s="25"/>
      <c r="G1" s="25"/>
      <c r="H1" t="s">
        <v>60</v>
      </c>
      <c r="I1" s="25" t="s">
        <v>173</v>
      </c>
      <c r="J1" s="25"/>
      <c r="K1" s="25"/>
      <c r="L1" t="s">
        <v>60</v>
      </c>
    </row>
    <row r="2" spans="1:12" x14ac:dyDescent="0.25">
      <c r="A2" s="10" t="s">
        <v>107</v>
      </c>
      <c r="B2" s="10" t="s">
        <v>44</v>
      </c>
      <c r="C2" s="10" t="s">
        <v>45</v>
      </c>
      <c r="D2" t="s">
        <v>60</v>
      </c>
      <c r="E2" s="10" t="s">
        <v>263</v>
      </c>
      <c r="F2" s="10" t="s">
        <v>44</v>
      </c>
      <c r="G2" s="10" t="s">
        <v>45</v>
      </c>
      <c r="H2" t="s">
        <v>60</v>
      </c>
      <c r="I2" s="10" t="s">
        <v>107</v>
      </c>
      <c r="J2" s="10" t="s">
        <v>174</v>
      </c>
      <c r="K2" s="10" t="s">
        <v>45</v>
      </c>
      <c r="L2" t="s">
        <v>60</v>
      </c>
    </row>
    <row r="3" spans="1:12" x14ac:dyDescent="0.25">
      <c r="A3" s="14" t="s">
        <v>108</v>
      </c>
      <c r="B3" s="12">
        <v>308</v>
      </c>
      <c r="C3" s="13" t="s">
        <v>120</v>
      </c>
      <c r="D3" t="s">
        <v>60</v>
      </c>
      <c r="E3" s="19" t="s">
        <v>147</v>
      </c>
      <c r="F3" s="12">
        <v>306</v>
      </c>
      <c r="G3" s="22" t="s">
        <v>160</v>
      </c>
      <c r="H3" t="s">
        <v>60</v>
      </c>
      <c r="I3" s="11" t="s">
        <v>175</v>
      </c>
      <c r="J3" s="12">
        <v>2800</v>
      </c>
      <c r="K3" s="13" t="s">
        <v>178</v>
      </c>
      <c r="L3" t="s">
        <v>60</v>
      </c>
    </row>
    <row r="4" spans="1:12" x14ac:dyDescent="0.25">
      <c r="A4" s="14" t="s">
        <v>109</v>
      </c>
      <c r="B4" s="12">
        <v>380</v>
      </c>
      <c r="C4" s="13" t="s">
        <v>121</v>
      </c>
      <c r="D4" t="s">
        <v>60</v>
      </c>
      <c r="E4" s="19" t="s">
        <v>148</v>
      </c>
      <c r="F4" s="12">
        <v>380</v>
      </c>
      <c r="G4" s="22" t="s">
        <v>161</v>
      </c>
      <c r="H4" t="s">
        <v>60</v>
      </c>
      <c r="I4" s="11" t="s">
        <v>176</v>
      </c>
      <c r="J4" s="23">
        <f>4*2800</f>
        <v>11200</v>
      </c>
      <c r="K4" s="13" t="s">
        <v>179</v>
      </c>
      <c r="L4" t="s">
        <v>60</v>
      </c>
    </row>
    <row r="5" spans="1:12" x14ac:dyDescent="0.25">
      <c r="A5" s="14" t="s">
        <v>110</v>
      </c>
      <c r="B5" s="12">
        <v>466</v>
      </c>
      <c r="C5" s="13" t="s">
        <v>122</v>
      </c>
      <c r="D5" t="s">
        <v>60</v>
      </c>
      <c r="E5" s="19" t="s">
        <v>149</v>
      </c>
      <c r="F5" s="12">
        <v>530</v>
      </c>
      <c r="G5" s="22" t="s">
        <v>162</v>
      </c>
      <c r="H5" t="s">
        <v>60</v>
      </c>
      <c r="I5" s="11" t="s">
        <v>177</v>
      </c>
      <c r="J5" s="12">
        <f>8*2800</f>
        <v>22400</v>
      </c>
      <c r="K5" s="13" t="s">
        <v>180</v>
      </c>
      <c r="L5" t="s">
        <v>60</v>
      </c>
    </row>
    <row r="6" spans="1:12" x14ac:dyDescent="0.25">
      <c r="A6" s="14" t="s">
        <v>111</v>
      </c>
      <c r="B6" s="12">
        <v>570</v>
      </c>
      <c r="C6" s="13" t="s">
        <v>127</v>
      </c>
      <c r="D6" t="s">
        <v>60</v>
      </c>
      <c r="E6" s="19" t="s">
        <v>150</v>
      </c>
      <c r="F6" s="12">
        <v>640</v>
      </c>
      <c r="G6" s="22" t="s">
        <v>163</v>
      </c>
      <c r="H6" t="s">
        <v>60</v>
      </c>
      <c r="L6" t="s">
        <v>60</v>
      </c>
    </row>
    <row r="7" spans="1:12" x14ac:dyDescent="0.25">
      <c r="A7" s="14" t="s">
        <v>112</v>
      </c>
      <c r="B7" s="12">
        <v>682</v>
      </c>
      <c r="C7" s="13" t="s">
        <v>128</v>
      </c>
      <c r="D7" t="s">
        <v>60</v>
      </c>
      <c r="E7" s="19" t="s">
        <v>151</v>
      </c>
      <c r="F7" s="12">
        <v>750</v>
      </c>
      <c r="G7" s="22" t="s">
        <v>164</v>
      </c>
      <c r="H7" t="s">
        <v>60</v>
      </c>
      <c r="L7" t="s">
        <v>60</v>
      </c>
    </row>
    <row r="8" spans="1:12" x14ac:dyDescent="0.25">
      <c r="A8" s="14" t="s">
        <v>113</v>
      </c>
      <c r="B8" s="12">
        <v>775</v>
      </c>
      <c r="C8" s="13" t="s">
        <v>123</v>
      </c>
      <c r="D8" t="s">
        <v>60</v>
      </c>
      <c r="E8" s="19" t="s">
        <v>152</v>
      </c>
      <c r="F8" s="12">
        <v>910</v>
      </c>
      <c r="G8" s="22" t="s">
        <v>165</v>
      </c>
      <c r="H8" t="s">
        <v>60</v>
      </c>
      <c r="L8" t="s">
        <v>60</v>
      </c>
    </row>
    <row r="9" spans="1:12" x14ac:dyDescent="0.25">
      <c r="A9" s="14" t="s">
        <v>114</v>
      </c>
      <c r="B9" s="12">
        <v>997</v>
      </c>
      <c r="C9" s="13" t="s">
        <v>124</v>
      </c>
      <c r="D9" t="s">
        <v>60</v>
      </c>
      <c r="E9" s="19" t="s">
        <v>153</v>
      </c>
      <c r="F9" s="12">
        <v>1220</v>
      </c>
      <c r="G9" s="22" t="s">
        <v>166</v>
      </c>
      <c r="H9" t="s">
        <v>60</v>
      </c>
      <c r="L9" t="s">
        <v>60</v>
      </c>
    </row>
    <row r="10" spans="1:12" x14ac:dyDescent="0.25">
      <c r="A10" s="14" t="s">
        <v>115</v>
      </c>
      <c r="B10" s="12">
        <v>1319</v>
      </c>
      <c r="C10" s="13" t="s">
        <v>125</v>
      </c>
      <c r="D10" t="s">
        <v>60</v>
      </c>
      <c r="E10" s="19" t="s">
        <v>154</v>
      </c>
      <c r="F10" s="12">
        <v>1530</v>
      </c>
      <c r="G10" s="22" t="s">
        <v>167</v>
      </c>
      <c r="H10" t="s">
        <v>60</v>
      </c>
      <c r="L10" t="s">
        <v>60</v>
      </c>
    </row>
    <row r="11" spans="1:12" x14ac:dyDescent="0.25">
      <c r="A11" s="14" t="s">
        <v>116</v>
      </c>
      <c r="B11" s="12">
        <v>1643</v>
      </c>
      <c r="C11" s="13" t="s">
        <v>55</v>
      </c>
      <c r="D11" t="s">
        <v>60</v>
      </c>
      <c r="E11" s="19" t="s">
        <v>155</v>
      </c>
      <c r="F11" s="12">
        <v>1794</v>
      </c>
      <c r="G11" s="22" t="s">
        <v>168</v>
      </c>
      <c r="H11" t="s">
        <v>60</v>
      </c>
      <c r="L11" t="s">
        <v>60</v>
      </c>
    </row>
    <row r="12" spans="1:12" x14ac:dyDescent="0.25">
      <c r="A12" s="14" t="s">
        <v>117</v>
      </c>
      <c r="B12" s="12">
        <v>1970</v>
      </c>
      <c r="C12" s="13" t="s">
        <v>126</v>
      </c>
      <c r="D12" t="s">
        <v>60</v>
      </c>
      <c r="E12" s="19" t="s">
        <v>156</v>
      </c>
      <c r="F12" s="12">
        <v>2106</v>
      </c>
      <c r="G12" s="22" t="s">
        <v>169</v>
      </c>
      <c r="H12" t="s">
        <v>60</v>
      </c>
      <c r="L12" t="s">
        <v>60</v>
      </c>
    </row>
    <row r="13" spans="1:12" x14ac:dyDescent="0.25">
      <c r="A13" s="14" t="s">
        <v>118</v>
      </c>
      <c r="B13" s="12">
        <v>2292</v>
      </c>
      <c r="C13" s="13" t="s">
        <v>129</v>
      </c>
      <c r="D13" t="s">
        <v>60</v>
      </c>
      <c r="E13" s="19" t="s">
        <v>157</v>
      </c>
      <c r="F13" s="12">
        <v>2808</v>
      </c>
      <c r="G13" s="22" t="s">
        <v>170</v>
      </c>
      <c r="H13" t="s">
        <v>60</v>
      </c>
      <c r="L13" t="s">
        <v>60</v>
      </c>
    </row>
    <row r="14" spans="1:12" x14ac:dyDescent="0.25">
      <c r="A14" s="14" t="s">
        <v>119</v>
      </c>
      <c r="B14" s="12">
        <v>3060</v>
      </c>
      <c r="C14" s="13" t="s">
        <v>130</v>
      </c>
      <c r="D14" t="s">
        <v>60</v>
      </c>
      <c r="E14" s="19" t="s">
        <v>158</v>
      </c>
      <c r="F14" s="12">
        <v>3510</v>
      </c>
      <c r="G14" s="22" t="s">
        <v>171</v>
      </c>
      <c r="H14" t="s">
        <v>60</v>
      </c>
      <c r="L14" t="s">
        <v>60</v>
      </c>
    </row>
    <row r="15" spans="1:12" x14ac:dyDescent="0.25">
      <c r="D15" t="s">
        <v>60</v>
      </c>
      <c r="E15" s="19" t="s">
        <v>159</v>
      </c>
      <c r="F15" s="12">
        <v>4212</v>
      </c>
      <c r="G15" s="13" t="s">
        <v>172</v>
      </c>
      <c r="H15" t="s">
        <v>60</v>
      </c>
      <c r="L15" t="s">
        <v>60</v>
      </c>
    </row>
    <row r="16" spans="1:12" x14ac:dyDescent="0.25">
      <c r="A16" s="10" t="s">
        <v>131</v>
      </c>
      <c r="B16" s="10" t="s">
        <v>44</v>
      </c>
      <c r="C16" s="10" t="s">
        <v>45</v>
      </c>
      <c r="D16" t="s">
        <v>60</v>
      </c>
      <c r="H16" t="s">
        <v>60</v>
      </c>
      <c r="L16" t="s">
        <v>60</v>
      </c>
    </row>
    <row r="17" spans="1:12" x14ac:dyDescent="0.25">
      <c r="A17" s="14" t="s">
        <v>132</v>
      </c>
      <c r="B17" s="12">
        <v>345</v>
      </c>
      <c r="C17" s="13" t="s">
        <v>139</v>
      </c>
      <c r="D17" t="s">
        <v>60</v>
      </c>
      <c r="H17" t="s">
        <v>60</v>
      </c>
      <c r="L17" t="s">
        <v>60</v>
      </c>
    </row>
    <row r="18" spans="1:12" x14ac:dyDescent="0.25">
      <c r="A18" s="14" t="s">
        <v>133</v>
      </c>
      <c r="B18" s="12">
        <v>458</v>
      </c>
      <c r="C18" s="13" t="s">
        <v>140</v>
      </c>
      <c r="D18" t="s">
        <v>60</v>
      </c>
      <c r="H18" t="s">
        <v>60</v>
      </c>
      <c r="L18" t="s">
        <v>60</v>
      </c>
    </row>
    <row r="19" spans="1:12" x14ac:dyDescent="0.25">
      <c r="A19" s="14" t="s">
        <v>134</v>
      </c>
      <c r="B19" s="12">
        <v>575</v>
      </c>
      <c r="C19" s="13" t="s">
        <v>141</v>
      </c>
      <c r="D19" t="s">
        <v>60</v>
      </c>
      <c r="H19" t="s">
        <v>60</v>
      </c>
      <c r="L19" t="s">
        <v>60</v>
      </c>
    </row>
    <row r="20" spans="1:12" x14ac:dyDescent="0.25">
      <c r="A20" s="14" t="s">
        <v>135</v>
      </c>
      <c r="B20" s="12">
        <v>650</v>
      </c>
      <c r="C20" s="13" t="s">
        <v>142</v>
      </c>
      <c r="D20" t="s">
        <v>60</v>
      </c>
      <c r="H20" t="s">
        <v>60</v>
      </c>
      <c r="L20" t="s">
        <v>60</v>
      </c>
    </row>
    <row r="21" spans="1:12" x14ac:dyDescent="0.25">
      <c r="A21" s="14" t="s">
        <v>136</v>
      </c>
      <c r="B21" s="12">
        <v>812</v>
      </c>
      <c r="C21" s="13" t="s">
        <v>143</v>
      </c>
      <c r="D21" t="s">
        <v>60</v>
      </c>
      <c r="H21" t="s">
        <v>60</v>
      </c>
      <c r="L21" t="s">
        <v>60</v>
      </c>
    </row>
    <row r="22" spans="1:12" x14ac:dyDescent="0.25">
      <c r="A22" s="14" t="s">
        <v>137</v>
      </c>
      <c r="B22" s="12">
        <v>975</v>
      </c>
      <c r="C22" s="13" t="s">
        <v>144</v>
      </c>
      <c r="D22" t="s">
        <v>60</v>
      </c>
      <c r="H22" t="s">
        <v>60</v>
      </c>
      <c r="L22" t="s">
        <v>60</v>
      </c>
    </row>
    <row r="23" spans="1:12" x14ac:dyDescent="0.25">
      <c r="A23" s="14" t="s">
        <v>138</v>
      </c>
      <c r="B23" s="12">
        <v>1300</v>
      </c>
      <c r="C23" s="13" t="s">
        <v>145</v>
      </c>
      <c r="D23" t="s">
        <v>60</v>
      </c>
      <c r="H23" t="s">
        <v>60</v>
      </c>
      <c r="L23" t="s">
        <v>60</v>
      </c>
    </row>
    <row r="24" spans="1:12" x14ac:dyDescent="0.25">
      <c r="D24" t="s">
        <v>60</v>
      </c>
      <c r="H24" t="s">
        <v>60</v>
      </c>
      <c r="L24" t="s">
        <v>60</v>
      </c>
    </row>
    <row r="25" spans="1:12" x14ac:dyDescent="0.25">
      <c r="D25" t="s">
        <v>60</v>
      </c>
      <c r="H25" t="s">
        <v>60</v>
      </c>
      <c r="L25" t="s">
        <v>60</v>
      </c>
    </row>
    <row r="26" spans="1:12" x14ac:dyDescent="0.25">
      <c r="D26" t="s">
        <v>60</v>
      </c>
      <c r="H26" t="s">
        <v>60</v>
      </c>
      <c r="L26" t="s">
        <v>60</v>
      </c>
    </row>
    <row r="27" spans="1:12" x14ac:dyDescent="0.25">
      <c r="D27" t="s">
        <v>60</v>
      </c>
      <c r="H27" t="s">
        <v>60</v>
      </c>
      <c r="L27" t="s">
        <v>60</v>
      </c>
    </row>
    <row r="28" spans="1:12" x14ac:dyDescent="0.25">
      <c r="D28" t="s">
        <v>60</v>
      </c>
      <c r="H28" t="s">
        <v>60</v>
      </c>
      <c r="L28" t="s">
        <v>60</v>
      </c>
    </row>
    <row r="29" spans="1:12" x14ac:dyDescent="0.25">
      <c r="D29" t="s">
        <v>60</v>
      </c>
      <c r="H29" t="s">
        <v>60</v>
      </c>
      <c r="L29" t="s">
        <v>60</v>
      </c>
    </row>
    <row r="30" spans="1:12" x14ac:dyDescent="0.25">
      <c r="D30" t="s">
        <v>60</v>
      </c>
      <c r="H30" t="s">
        <v>60</v>
      </c>
      <c r="L30" t="s">
        <v>60</v>
      </c>
    </row>
    <row r="31" spans="1:12" x14ac:dyDescent="0.25">
      <c r="D31" t="s">
        <v>60</v>
      </c>
      <c r="H31" t="s">
        <v>60</v>
      </c>
    </row>
    <row r="32" spans="1:12" x14ac:dyDescent="0.25">
      <c r="D32" t="s">
        <v>60</v>
      </c>
      <c r="H32" t="s">
        <v>60</v>
      </c>
    </row>
    <row r="33" spans="4:8" x14ac:dyDescent="0.25">
      <c r="D33" t="s">
        <v>60</v>
      </c>
      <c r="H33" t="s">
        <v>60</v>
      </c>
    </row>
    <row r="34" spans="4:8" x14ac:dyDescent="0.25">
      <c r="D34" t="s">
        <v>60</v>
      </c>
      <c r="H34" t="s">
        <v>60</v>
      </c>
    </row>
    <row r="35" spans="4:8" x14ac:dyDescent="0.25">
      <c r="D35" t="s">
        <v>60</v>
      </c>
      <c r="H35" t="s">
        <v>60</v>
      </c>
    </row>
    <row r="36" spans="4:8" x14ac:dyDescent="0.25">
      <c r="D36" t="s">
        <v>60</v>
      </c>
      <c r="H36" t="s">
        <v>60</v>
      </c>
    </row>
    <row r="37" spans="4:8" x14ac:dyDescent="0.25">
      <c r="D37" t="s">
        <v>60</v>
      </c>
      <c r="H37" t="s">
        <v>60</v>
      </c>
    </row>
    <row r="38" spans="4:8" x14ac:dyDescent="0.25">
      <c r="D38" t="s">
        <v>60</v>
      </c>
      <c r="H38" t="s">
        <v>60</v>
      </c>
    </row>
    <row r="39" spans="4:8" x14ac:dyDescent="0.25">
      <c r="D39" t="s">
        <v>60</v>
      </c>
      <c r="H39" t="s">
        <v>60</v>
      </c>
    </row>
    <row r="40" spans="4:8" x14ac:dyDescent="0.25">
      <c r="D40" t="s">
        <v>60</v>
      </c>
      <c r="H40" t="s">
        <v>60</v>
      </c>
    </row>
    <row r="41" spans="4:8" x14ac:dyDescent="0.25">
      <c r="D41" t="s">
        <v>60</v>
      </c>
      <c r="H41" t="s">
        <v>60</v>
      </c>
    </row>
    <row r="42" spans="4:8" x14ac:dyDescent="0.25">
      <c r="D42" t="s">
        <v>60</v>
      </c>
      <c r="H42" t="s">
        <v>60</v>
      </c>
    </row>
    <row r="43" spans="4:8" x14ac:dyDescent="0.25">
      <c r="D43" t="s">
        <v>60</v>
      </c>
    </row>
    <row r="44" spans="4:8" x14ac:dyDescent="0.25">
      <c r="D44" t="s">
        <v>60</v>
      </c>
    </row>
    <row r="45" spans="4:8" x14ac:dyDescent="0.25">
      <c r="D45" t="s">
        <v>60</v>
      </c>
    </row>
    <row r="46" spans="4:8" x14ac:dyDescent="0.25">
      <c r="D46" t="s">
        <v>60</v>
      </c>
    </row>
    <row r="47" spans="4:8" x14ac:dyDescent="0.25">
      <c r="D47" t="s">
        <v>60</v>
      </c>
    </row>
    <row r="48" spans="4:8" x14ac:dyDescent="0.25">
      <c r="D48" t="s">
        <v>60</v>
      </c>
    </row>
    <row r="49" spans="4:4" x14ac:dyDescent="0.25">
      <c r="D49" t="s">
        <v>60</v>
      </c>
    </row>
    <row r="50" spans="4:4" x14ac:dyDescent="0.25">
      <c r="D50" t="s">
        <v>60</v>
      </c>
    </row>
    <row r="51" spans="4:4" x14ac:dyDescent="0.25">
      <c r="D51" t="s">
        <v>60</v>
      </c>
    </row>
    <row r="52" spans="4:4" x14ac:dyDescent="0.25">
      <c r="D52" t="s">
        <v>60</v>
      </c>
    </row>
    <row r="53" spans="4:4" x14ac:dyDescent="0.25">
      <c r="D53" t="s">
        <v>60</v>
      </c>
    </row>
    <row r="54" spans="4:4" x14ac:dyDescent="0.25">
      <c r="D54" t="s">
        <v>60</v>
      </c>
    </row>
    <row r="55" spans="4:4" x14ac:dyDescent="0.25">
      <c r="D55" t="s">
        <v>60</v>
      </c>
    </row>
    <row r="56" spans="4:4" x14ac:dyDescent="0.25">
      <c r="D56" t="s">
        <v>60</v>
      </c>
    </row>
    <row r="57" spans="4:4" x14ac:dyDescent="0.25">
      <c r="D57" t="s">
        <v>60</v>
      </c>
    </row>
    <row r="58" spans="4:4" x14ac:dyDescent="0.25">
      <c r="D58" t="s">
        <v>60</v>
      </c>
    </row>
    <row r="59" spans="4:4" x14ac:dyDescent="0.25">
      <c r="D59" t="s">
        <v>60</v>
      </c>
    </row>
    <row r="60" spans="4:4" x14ac:dyDescent="0.25">
      <c r="D60" t="s">
        <v>60</v>
      </c>
    </row>
  </sheetData>
  <mergeCells count="3">
    <mergeCell ref="A1:C1"/>
    <mergeCell ref="E1:G1"/>
    <mergeCell ref="I1:K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G3" r:id="rId20"/>
    <hyperlink ref="G4" r:id="rId21"/>
    <hyperlink ref="G5" r:id="rId22"/>
    <hyperlink ref="G6" r:id="rId23"/>
    <hyperlink ref="G7" r:id="rId24"/>
    <hyperlink ref="G8" r:id="rId25"/>
    <hyperlink ref="G9" r:id="rId26"/>
    <hyperlink ref="G10" r:id="rId27"/>
    <hyperlink ref="G11" r:id="rId28"/>
    <hyperlink ref="G12" r:id="rId29"/>
    <hyperlink ref="G13" r:id="rId30"/>
    <hyperlink ref="G14" r:id="rId31"/>
    <hyperlink ref="G15" r:id="rId32"/>
    <hyperlink ref="K3" r:id="rId33"/>
    <hyperlink ref="K4" r:id="rId34"/>
    <hyperlink ref="K5" r:id="rId3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E1" workbookViewId="0">
      <selection activeCell="J6" sqref="J6"/>
    </sheetView>
  </sheetViews>
  <sheetFormatPr baseColWidth="10" defaultRowHeight="15" x14ac:dyDescent="0.25"/>
  <cols>
    <col min="1" max="1" width="70.85546875" bestFit="1" customWidth="1"/>
    <col min="2" max="2" width="14.5703125" bestFit="1" customWidth="1"/>
    <col min="3" max="3" width="25.5703125" customWidth="1"/>
    <col min="4" max="4" width="11.42578125" style="21"/>
    <col min="5" max="5" width="63.5703125" style="21" bestFit="1" customWidth="1"/>
    <col min="6" max="6" width="14.5703125" bestFit="1" customWidth="1"/>
    <col min="7" max="7" width="39.7109375" customWidth="1"/>
    <col min="9" max="9" width="50.28515625" bestFit="1" customWidth="1"/>
    <col min="10" max="10" width="13.5703125" bestFit="1" customWidth="1"/>
    <col min="11" max="11" width="28.7109375" customWidth="1"/>
  </cols>
  <sheetData>
    <row r="1" spans="1:12" x14ac:dyDescent="0.25">
      <c r="A1" s="25" t="s">
        <v>181</v>
      </c>
      <c r="B1" s="25"/>
      <c r="C1" s="25"/>
      <c r="D1" s="21" t="s">
        <v>60</v>
      </c>
      <c r="E1" s="25" t="s">
        <v>222</v>
      </c>
      <c r="F1" s="25"/>
      <c r="G1" s="25"/>
      <c r="H1" t="s">
        <v>60</v>
      </c>
      <c r="I1" s="25" t="s">
        <v>222</v>
      </c>
      <c r="J1" s="25"/>
      <c r="K1" s="25"/>
      <c r="L1" t="s">
        <v>60</v>
      </c>
    </row>
    <row r="2" spans="1:12" x14ac:dyDescent="0.25">
      <c r="A2" s="10" t="s">
        <v>182</v>
      </c>
      <c r="B2" s="10" t="s">
        <v>44</v>
      </c>
      <c r="C2" s="10" t="s">
        <v>45</v>
      </c>
      <c r="D2" s="15" t="s">
        <v>60</v>
      </c>
      <c r="E2" s="10" t="s">
        <v>249</v>
      </c>
      <c r="F2" s="10" t="s">
        <v>44</v>
      </c>
      <c r="G2" s="10" t="s">
        <v>45</v>
      </c>
      <c r="H2" t="s">
        <v>60</v>
      </c>
      <c r="I2" s="10" t="s">
        <v>250</v>
      </c>
      <c r="J2" s="10" t="s">
        <v>174</v>
      </c>
      <c r="K2" s="10" t="s">
        <v>45</v>
      </c>
      <c r="L2" s="16" t="s">
        <v>60</v>
      </c>
    </row>
    <row r="3" spans="1:12" x14ac:dyDescent="0.25">
      <c r="A3" s="11" t="s">
        <v>183</v>
      </c>
      <c r="B3" s="12">
        <v>308</v>
      </c>
      <c r="C3" s="13" t="s">
        <v>195</v>
      </c>
      <c r="D3" s="21" t="s">
        <v>60</v>
      </c>
      <c r="E3" s="19" t="s">
        <v>223</v>
      </c>
      <c r="F3" s="12">
        <v>306</v>
      </c>
      <c r="G3" s="22" t="s">
        <v>236</v>
      </c>
      <c r="H3" t="s">
        <v>60</v>
      </c>
      <c r="I3" s="12" t="s">
        <v>251</v>
      </c>
      <c r="J3" s="12">
        <v>3550</v>
      </c>
      <c r="K3" s="13" t="s">
        <v>254</v>
      </c>
      <c r="L3" t="s">
        <v>60</v>
      </c>
    </row>
    <row r="4" spans="1:12" x14ac:dyDescent="0.25">
      <c r="A4" s="14" t="s">
        <v>184</v>
      </c>
      <c r="B4" s="12">
        <v>380</v>
      </c>
      <c r="C4" s="13" t="s">
        <v>196</v>
      </c>
      <c r="D4" s="15" t="s">
        <v>60</v>
      </c>
      <c r="E4" s="19" t="s">
        <v>224</v>
      </c>
      <c r="F4" s="12">
        <v>380</v>
      </c>
      <c r="G4" s="22" t="s">
        <v>237</v>
      </c>
      <c r="H4" t="s">
        <v>60</v>
      </c>
      <c r="I4" s="12" t="s">
        <v>257</v>
      </c>
      <c r="J4" s="12">
        <v>4800</v>
      </c>
      <c r="K4" s="13" t="s">
        <v>260</v>
      </c>
      <c r="L4" t="s">
        <v>60</v>
      </c>
    </row>
    <row r="5" spans="1:12" x14ac:dyDescent="0.25">
      <c r="A5" s="14" t="s">
        <v>185</v>
      </c>
      <c r="B5" s="12">
        <v>466</v>
      </c>
      <c r="C5" s="13" t="s">
        <v>197</v>
      </c>
      <c r="D5" s="21" t="s">
        <v>60</v>
      </c>
      <c r="E5" s="19" t="s">
        <v>225</v>
      </c>
      <c r="F5" s="12">
        <v>530</v>
      </c>
      <c r="G5" s="22" t="s">
        <v>238</v>
      </c>
      <c r="H5" t="s">
        <v>60</v>
      </c>
      <c r="I5" s="12" t="s">
        <v>252</v>
      </c>
      <c r="J5" s="12">
        <f>4*3550</f>
        <v>14200</v>
      </c>
      <c r="K5" s="13" t="s">
        <v>255</v>
      </c>
      <c r="L5" s="24" t="s">
        <v>60</v>
      </c>
    </row>
    <row r="6" spans="1:12" x14ac:dyDescent="0.25">
      <c r="A6" s="14" t="s">
        <v>186</v>
      </c>
      <c r="B6" s="12">
        <v>570</v>
      </c>
      <c r="C6" s="13" t="s">
        <v>198</v>
      </c>
      <c r="D6" s="15" t="s">
        <v>60</v>
      </c>
      <c r="E6" s="19" t="s">
        <v>226</v>
      </c>
      <c r="F6" s="12">
        <v>640</v>
      </c>
      <c r="G6" s="22" t="s">
        <v>239</v>
      </c>
      <c r="H6" t="s">
        <v>60</v>
      </c>
      <c r="I6" s="12" t="s">
        <v>258</v>
      </c>
      <c r="J6" s="12">
        <f>4*4800</f>
        <v>19200</v>
      </c>
      <c r="K6" s="13" t="s">
        <v>261</v>
      </c>
      <c r="L6" t="s">
        <v>60</v>
      </c>
    </row>
    <row r="7" spans="1:12" x14ac:dyDescent="0.25">
      <c r="A7" s="14" t="s">
        <v>187</v>
      </c>
      <c r="B7" s="12">
        <v>682</v>
      </c>
      <c r="C7" s="13" t="s">
        <v>204</v>
      </c>
      <c r="D7" s="21" t="s">
        <v>60</v>
      </c>
      <c r="E7" s="19" t="s">
        <v>227</v>
      </c>
      <c r="F7" s="12">
        <v>750</v>
      </c>
      <c r="G7" s="22" t="s">
        <v>240</v>
      </c>
      <c r="H7" t="s">
        <v>60</v>
      </c>
      <c r="I7" s="12" t="s">
        <v>253</v>
      </c>
      <c r="J7" s="12">
        <f>8*3550</f>
        <v>28400</v>
      </c>
      <c r="K7" s="13" t="s">
        <v>256</v>
      </c>
      <c r="L7" t="s">
        <v>60</v>
      </c>
    </row>
    <row r="8" spans="1:12" x14ac:dyDescent="0.25">
      <c r="A8" s="14" t="s">
        <v>188</v>
      </c>
      <c r="B8" s="12">
        <v>775</v>
      </c>
      <c r="C8" s="13" t="s">
        <v>199</v>
      </c>
      <c r="D8" s="15" t="s">
        <v>60</v>
      </c>
      <c r="E8" s="19" t="s">
        <v>228</v>
      </c>
      <c r="F8" s="12">
        <v>910</v>
      </c>
      <c r="G8" s="22" t="s">
        <v>241</v>
      </c>
      <c r="H8" t="s">
        <v>60</v>
      </c>
      <c r="I8" s="12" t="s">
        <v>259</v>
      </c>
      <c r="J8" s="12">
        <f>8*4800</f>
        <v>38400</v>
      </c>
      <c r="K8" s="13" t="s">
        <v>262</v>
      </c>
      <c r="L8" s="24" t="s">
        <v>60</v>
      </c>
    </row>
    <row r="9" spans="1:12" x14ac:dyDescent="0.25">
      <c r="A9" s="14" t="s">
        <v>189</v>
      </c>
      <c r="B9" s="12">
        <v>997</v>
      </c>
      <c r="C9" s="13" t="s">
        <v>200</v>
      </c>
      <c r="D9" s="21" t="s">
        <v>60</v>
      </c>
      <c r="E9" s="19" t="s">
        <v>229</v>
      </c>
      <c r="F9" s="12">
        <v>1220</v>
      </c>
      <c r="G9" s="22" t="s">
        <v>242</v>
      </c>
      <c r="H9" t="s">
        <v>60</v>
      </c>
      <c r="L9" t="s">
        <v>60</v>
      </c>
    </row>
    <row r="10" spans="1:12" x14ac:dyDescent="0.25">
      <c r="A10" s="14" t="s">
        <v>190</v>
      </c>
      <c r="B10" s="12">
        <v>1319</v>
      </c>
      <c r="C10" s="13" t="s">
        <v>201</v>
      </c>
      <c r="D10" s="15" t="s">
        <v>60</v>
      </c>
      <c r="E10" s="19" t="s">
        <v>230</v>
      </c>
      <c r="F10" s="12">
        <v>1530</v>
      </c>
      <c r="G10" s="22" t="s">
        <v>243</v>
      </c>
      <c r="H10" t="s">
        <v>60</v>
      </c>
      <c r="L10" t="s">
        <v>60</v>
      </c>
    </row>
    <row r="11" spans="1:12" x14ac:dyDescent="0.25">
      <c r="A11" s="14" t="s">
        <v>191</v>
      </c>
      <c r="B11" s="12">
        <v>1643</v>
      </c>
      <c r="C11" s="13" t="s">
        <v>202</v>
      </c>
      <c r="D11" s="21" t="s">
        <v>60</v>
      </c>
      <c r="E11" s="19" t="s">
        <v>231</v>
      </c>
      <c r="F11" s="12">
        <v>1794</v>
      </c>
      <c r="G11" s="22" t="s">
        <v>244</v>
      </c>
      <c r="H11" t="s">
        <v>60</v>
      </c>
      <c r="L11" s="16" t="s">
        <v>60</v>
      </c>
    </row>
    <row r="12" spans="1:12" x14ac:dyDescent="0.25">
      <c r="A12" s="14" t="s">
        <v>192</v>
      </c>
      <c r="B12" s="12">
        <v>1970</v>
      </c>
      <c r="C12" s="13" t="s">
        <v>203</v>
      </c>
      <c r="D12" s="15" t="s">
        <v>60</v>
      </c>
      <c r="E12" s="19" t="s">
        <v>232</v>
      </c>
      <c r="F12" s="12">
        <v>2106</v>
      </c>
      <c r="G12" s="22" t="s">
        <v>245</v>
      </c>
      <c r="H12" t="s">
        <v>60</v>
      </c>
      <c r="L12" t="s">
        <v>60</v>
      </c>
    </row>
    <row r="13" spans="1:12" x14ac:dyDescent="0.25">
      <c r="A13" s="14" t="s">
        <v>193</v>
      </c>
      <c r="B13" s="12">
        <v>2292</v>
      </c>
      <c r="C13" s="13" t="s">
        <v>205</v>
      </c>
      <c r="D13" s="21" t="s">
        <v>60</v>
      </c>
      <c r="E13" s="19" t="s">
        <v>233</v>
      </c>
      <c r="F13" s="12">
        <v>2808</v>
      </c>
      <c r="G13" s="22" t="s">
        <v>246</v>
      </c>
      <c r="H13" t="s">
        <v>60</v>
      </c>
      <c r="L13" t="s">
        <v>60</v>
      </c>
    </row>
    <row r="14" spans="1:12" x14ac:dyDescent="0.25">
      <c r="A14" s="14" t="s">
        <v>194</v>
      </c>
      <c r="B14" s="12">
        <v>3060</v>
      </c>
      <c r="C14" s="13" t="s">
        <v>206</v>
      </c>
      <c r="D14" s="15" t="s">
        <v>60</v>
      </c>
      <c r="E14" s="19" t="s">
        <v>234</v>
      </c>
      <c r="F14" s="12">
        <v>3510</v>
      </c>
      <c r="G14" s="22" t="s">
        <v>247</v>
      </c>
      <c r="H14" t="s">
        <v>60</v>
      </c>
      <c r="L14" s="16" t="s">
        <v>60</v>
      </c>
    </row>
    <row r="15" spans="1:12" x14ac:dyDescent="0.25">
      <c r="D15" s="21" t="s">
        <v>60</v>
      </c>
      <c r="E15" s="19" t="s">
        <v>235</v>
      </c>
      <c r="F15" s="12">
        <v>4212</v>
      </c>
      <c r="G15" s="13" t="s">
        <v>248</v>
      </c>
      <c r="H15" t="s">
        <v>60</v>
      </c>
      <c r="L15" t="s">
        <v>60</v>
      </c>
    </row>
    <row r="16" spans="1:12" x14ac:dyDescent="0.25">
      <c r="A16" s="10" t="s">
        <v>207</v>
      </c>
      <c r="B16" s="10" t="s">
        <v>44</v>
      </c>
      <c r="C16" s="10" t="s">
        <v>45</v>
      </c>
      <c r="D16" s="15" t="s">
        <v>60</v>
      </c>
      <c r="H16" t="s">
        <v>60</v>
      </c>
      <c r="L16" t="s">
        <v>60</v>
      </c>
    </row>
    <row r="17" spans="1:12" x14ac:dyDescent="0.25">
      <c r="A17" s="14" t="s">
        <v>208</v>
      </c>
      <c r="B17" s="12">
        <v>345</v>
      </c>
      <c r="C17" s="17" t="s">
        <v>215</v>
      </c>
      <c r="D17" s="21" t="s">
        <v>60</v>
      </c>
      <c r="H17" t="s">
        <v>60</v>
      </c>
      <c r="L17" s="16" t="s">
        <v>60</v>
      </c>
    </row>
    <row r="18" spans="1:12" x14ac:dyDescent="0.25">
      <c r="A18" s="14" t="s">
        <v>209</v>
      </c>
      <c r="B18" s="12">
        <v>458</v>
      </c>
      <c r="C18" s="17" t="s">
        <v>216</v>
      </c>
      <c r="D18" s="15" t="s">
        <v>60</v>
      </c>
      <c r="H18" t="s">
        <v>60</v>
      </c>
      <c r="L18" t="s">
        <v>60</v>
      </c>
    </row>
    <row r="19" spans="1:12" x14ac:dyDescent="0.25">
      <c r="A19" s="14" t="s">
        <v>210</v>
      </c>
      <c r="B19" s="12">
        <v>575</v>
      </c>
      <c r="C19" s="17" t="s">
        <v>217</v>
      </c>
      <c r="D19" s="21" t="s">
        <v>60</v>
      </c>
      <c r="H19" t="s">
        <v>60</v>
      </c>
      <c r="L19" t="s">
        <v>60</v>
      </c>
    </row>
    <row r="20" spans="1:12" x14ac:dyDescent="0.25">
      <c r="A20" s="14" t="s">
        <v>211</v>
      </c>
      <c r="B20" s="12">
        <v>650</v>
      </c>
      <c r="C20" s="17" t="s">
        <v>218</v>
      </c>
      <c r="D20" s="15" t="s">
        <v>60</v>
      </c>
      <c r="H20" t="s">
        <v>60</v>
      </c>
      <c r="L20" s="16" t="s">
        <v>60</v>
      </c>
    </row>
    <row r="21" spans="1:12" x14ac:dyDescent="0.25">
      <c r="A21" s="14" t="s">
        <v>212</v>
      </c>
      <c r="B21" s="12">
        <v>812</v>
      </c>
      <c r="C21" s="17" t="s">
        <v>219</v>
      </c>
      <c r="D21" s="21" t="s">
        <v>60</v>
      </c>
      <c r="H21" t="s">
        <v>60</v>
      </c>
      <c r="L21" t="s">
        <v>60</v>
      </c>
    </row>
    <row r="22" spans="1:12" x14ac:dyDescent="0.25">
      <c r="A22" s="14" t="s">
        <v>213</v>
      </c>
      <c r="B22" s="12">
        <v>975</v>
      </c>
      <c r="C22" s="17" t="s">
        <v>220</v>
      </c>
      <c r="D22" s="15" t="s">
        <v>60</v>
      </c>
      <c r="H22" t="s">
        <v>60</v>
      </c>
      <c r="L22" t="s">
        <v>60</v>
      </c>
    </row>
    <row r="23" spans="1:12" x14ac:dyDescent="0.25">
      <c r="A23" s="14" t="s">
        <v>214</v>
      </c>
      <c r="B23" s="12">
        <v>1300</v>
      </c>
      <c r="C23" s="17" t="s">
        <v>221</v>
      </c>
      <c r="D23" s="21" t="s">
        <v>60</v>
      </c>
      <c r="H23" t="s">
        <v>60</v>
      </c>
    </row>
    <row r="24" spans="1:12" x14ac:dyDescent="0.25">
      <c r="D24" s="15" t="s">
        <v>60</v>
      </c>
      <c r="H24" t="s">
        <v>60</v>
      </c>
    </row>
    <row r="25" spans="1:12" x14ac:dyDescent="0.25">
      <c r="D25" s="21" t="s">
        <v>60</v>
      </c>
      <c r="H25" t="s">
        <v>60</v>
      </c>
    </row>
    <row r="26" spans="1:12" x14ac:dyDescent="0.25">
      <c r="D26" s="15" t="s">
        <v>60</v>
      </c>
      <c r="H26" t="s">
        <v>60</v>
      </c>
    </row>
    <row r="27" spans="1:12" x14ac:dyDescent="0.25">
      <c r="D27" s="21" t="s">
        <v>60</v>
      </c>
    </row>
    <row r="28" spans="1:12" x14ac:dyDescent="0.25">
      <c r="D28" s="15" t="s">
        <v>60</v>
      </c>
    </row>
    <row r="29" spans="1:12" x14ac:dyDescent="0.25">
      <c r="D29" s="21" t="s">
        <v>60</v>
      </c>
    </row>
    <row r="30" spans="1:12" x14ac:dyDescent="0.25">
      <c r="D30" s="15" t="s">
        <v>60</v>
      </c>
    </row>
    <row r="31" spans="1:12" x14ac:dyDescent="0.25">
      <c r="D31" s="21" t="s">
        <v>60</v>
      </c>
    </row>
    <row r="32" spans="1:12" x14ac:dyDescent="0.25">
      <c r="D32" s="15" t="s">
        <v>60</v>
      </c>
    </row>
    <row r="33" spans="4:4" x14ac:dyDescent="0.25">
      <c r="D33" s="21" t="s">
        <v>60</v>
      </c>
    </row>
    <row r="34" spans="4:4" x14ac:dyDescent="0.25">
      <c r="D34" s="15" t="s">
        <v>60</v>
      </c>
    </row>
    <row r="35" spans="4:4" x14ac:dyDescent="0.25">
      <c r="D35" s="21" t="s">
        <v>60</v>
      </c>
    </row>
    <row r="36" spans="4:4" x14ac:dyDescent="0.25">
      <c r="D36" s="15" t="s">
        <v>60</v>
      </c>
    </row>
    <row r="37" spans="4:4" x14ac:dyDescent="0.25">
      <c r="D37" s="21" t="s">
        <v>60</v>
      </c>
    </row>
    <row r="38" spans="4:4" x14ac:dyDescent="0.25">
      <c r="D38" s="15" t="s">
        <v>60</v>
      </c>
    </row>
  </sheetData>
  <mergeCells count="3">
    <mergeCell ref="A1:C1"/>
    <mergeCell ref="E1:G1"/>
    <mergeCell ref="I1:K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G3" r:id="rId20"/>
    <hyperlink ref="G4" r:id="rId21"/>
    <hyperlink ref="G5" r:id="rId22"/>
    <hyperlink ref="G6" r:id="rId23"/>
    <hyperlink ref="G7" r:id="rId24"/>
    <hyperlink ref="G8" r:id="rId25"/>
    <hyperlink ref="G9" r:id="rId26"/>
    <hyperlink ref="G10" r:id="rId27"/>
    <hyperlink ref="G11" r:id="rId28"/>
    <hyperlink ref="G12" r:id="rId29"/>
    <hyperlink ref="G13" r:id="rId30"/>
    <hyperlink ref="G14" r:id="rId31"/>
    <hyperlink ref="G15" r:id="rId32"/>
    <hyperlink ref="K3" r:id="rId33"/>
    <hyperlink ref="K5" r:id="rId34"/>
    <hyperlink ref="K7" r:id="rId35"/>
    <hyperlink ref="K4" r:id="rId36"/>
    <hyperlink ref="K6" r:id="rId37"/>
    <hyperlink ref="K8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Cálculo baterías</vt:lpstr>
      <vt:lpstr>Baterías 12V</vt:lpstr>
      <vt:lpstr>Baterías 24V</vt:lpstr>
      <vt:lpstr>Baterías 48V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2023-10-30T15:37:44Z</dcterms:created>
  <dcterms:modified xsi:type="dcterms:W3CDTF">2024-02-17T21:07:57Z</dcterms:modified>
</cp:coreProperties>
</file>